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Lenovo\Desktop\"/>
    </mc:Choice>
  </mc:AlternateContent>
  <workbookProtection workbookAlgorithmName="SHA-512" workbookHashValue="i4swOB5LOypSS9+pTambfzbLTCKDaZBthAqo+MM2NWodZPvqK4ABOl0dYLdw8TVQUbrryllcyxYqCqT8k6NRrg==" workbookSaltValue="Qb2HHDgBLnGWZjbdKvn9YQ==" workbookSpinCount="100000" lockStructure="1"/>
  <bookViews>
    <workbookView xWindow="0" yWindow="0" windowWidth="16457" windowHeight="4869" tabRatio="693" activeTab="1"/>
  </bookViews>
  <sheets>
    <sheet name="AÇIKLAMA" sheetId="1" r:id="rId1"/>
    <sheet name="FORM" sheetId="3" r:id="rId2"/>
    <sheet name="HESAP AÇIKLAMALARI" sheetId="9" r:id="rId3"/>
    <sheet name="Kontrol" sheetId="7" state="hidden" r:id="rId4"/>
    <sheet name="Aylar" sheetId="8" state="hidden" r:id="rId5"/>
  </sheets>
  <definedNames>
    <definedName name="Z_97BE1BFE_B01B_497D_A660_685D4025E6AD_.wvu.Cols" localSheetId="0" hidden="1">AÇIKLAMA!$B:$XFD</definedName>
    <definedName name="Z_97BE1BFE_B01B_497D_A660_685D4025E6AD_.wvu.Rows" localSheetId="0" hidden="1">AÇIKLAMA!$11:$1048576</definedName>
  </definedNames>
  <calcPr calcId="152511"/>
  <customWorkbookViews>
    <customWorkbookView name="Burcu Zühal İman Er - Personal View" guid="{97BE1BFE-B01B-497D-A660-685D4025E6AD}" mergeInterval="0" personalView="1" maximized="1" xWindow="-8" yWindow="-8" windowWidth="1936" windowHeight="1056" tabRatio="693"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3" l="1"/>
  <c r="D7" i="3"/>
  <c r="C29" i="3" l="1"/>
  <c r="C24" i="3"/>
  <c r="C16" i="3"/>
  <c r="C7" i="3" s="1"/>
  <c r="D16" i="3"/>
  <c r="D29" i="3"/>
  <c r="D24" i="3"/>
  <c r="D23" i="3" s="1"/>
  <c r="D10" i="3"/>
  <c r="D36" i="3" s="1"/>
  <c r="C23" i="3" l="1"/>
  <c r="B63" i="7"/>
  <c r="C26" i="7"/>
  <c r="B29" i="7"/>
  <c r="B26" i="7"/>
  <c r="B91" i="7"/>
  <c r="B92" i="7"/>
  <c r="C85" i="7"/>
  <c r="B74" i="7"/>
  <c r="B37" i="7"/>
  <c r="C60" i="7"/>
  <c r="C32" i="7"/>
  <c r="C50" i="7"/>
  <c r="B97" i="7"/>
  <c r="B87" i="7"/>
  <c r="C33" i="7"/>
  <c r="C90" i="7"/>
  <c r="B53" i="7"/>
  <c r="B98" i="7"/>
  <c r="B67" i="7"/>
  <c r="C79" i="7"/>
  <c r="B54" i="7"/>
  <c r="C4" i="7"/>
  <c r="B19" i="7"/>
  <c r="B103" i="7"/>
  <c r="B55" i="7"/>
  <c r="B33" i="7"/>
  <c r="B17" i="7"/>
  <c r="C10" i="7"/>
  <c r="C38" i="7"/>
  <c r="C43" i="7"/>
  <c r="C35" i="7"/>
  <c r="C96" i="7"/>
  <c r="C14" i="7"/>
  <c r="B34" i="7"/>
  <c r="C105" i="7"/>
  <c r="B110" i="7"/>
  <c r="B7" i="7"/>
  <c r="C115" i="7"/>
  <c r="B62" i="7"/>
  <c r="B86" i="7"/>
  <c r="C64" i="7"/>
  <c r="C78" i="7"/>
  <c r="B77" i="7"/>
  <c r="C68" i="7"/>
  <c r="C3" i="7"/>
  <c r="C34" i="7"/>
  <c r="C39" i="7"/>
  <c r="C93" i="7"/>
  <c r="B56" i="7"/>
  <c r="B95" i="7"/>
  <c r="B4" i="7"/>
  <c r="C58" i="7"/>
  <c r="B93" i="7"/>
  <c r="B38" i="7"/>
  <c r="C83" i="7"/>
  <c r="C97" i="7"/>
  <c r="C22" i="7"/>
  <c r="B22" i="7"/>
  <c r="C55" i="7"/>
  <c r="B50" i="7"/>
  <c r="B112" i="7"/>
  <c r="B36" i="7"/>
  <c r="B12" i="7"/>
  <c r="C46" i="7"/>
  <c r="B68" i="7"/>
  <c r="C91" i="7"/>
  <c r="C56" i="7"/>
  <c r="C13" i="7"/>
  <c r="C17" i="7"/>
  <c r="C81" i="7"/>
  <c r="C52" i="7"/>
  <c r="B107" i="7"/>
  <c r="C95" i="7"/>
  <c r="C89" i="7"/>
  <c r="C57" i="7"/>
  <c r="C2" i="7"/>
  <c r="B52" i="7"/>
  <c r="C53" i="7"/>
  <c r="C44" i="7"/>
  <c r="B105" i="7"/>
  <c r="B25" i="7"/>
  <c r="B69" i="7"/>
  <c r="B70" i="7"/>
  <c r="C66" i="7"/>
  <c r="B32" i="7"/>
  <c r="B102" i="7"/>
  <c r="B66" i="7"/>
  <c r="C47" i="7"/>
  <c r="C73" i="7"/>
  <c r="C29" i="7"/>
  <c r="B15" i="7"/>
  <c r="C27" i="7"/>
  <c r="C98" i="7"/>
  <c r="B79" i="7"/>
  <c r="C74" i="7"/>
  <c r="B81" i="7"/>
  <c r="C8" i="7"/>
  <c r="B84" i="7"/>
  <c r="B111" i="7"/>
  <c r="B96" i="7"/>
  <c r="C48" i="7"/>
  <c r="C69" i="7"/>
  <c r="C15" i="7"/>
  <c r="B16" i="7"/>
  <c r="C82" i="7"/>
  <c r="B71" i="7"/>
  <c r="B45" i="7"/>
  <c r="C88" i="7"/>
  <c r="C5" i="7"/>
  <c r="B100" i="7"/>
  <c r="B35" i="7"/>
  <c r="C100" i="7"/>
  <c r="B85" i="7"/>
  <c r="C84" i="7"/>
  <c r="B59" i="7"/>
  <c r="B58" i="7"/>
  <c r="B40" i="7"/>
  <c r="C67" i="7"/>
  <c r="C76" i="7"/>
  <c r="B113" i="7"/>
  <c r="C20" i="7"/>
  <c r="B90" i="7"/>
  <c r="B101" i="7"/>
  <c r="C112" i="7"/>
  <c r="B64" i="7"/>
  <c r="B99" i="7"/>
  <c r="C28" i="7"/>
  <c r="C111" i="7"/>
  <c r="B24" i="7"/>
  <c r="B9" i="7"/>
  <c r="B39" i="7"/>
  <c r="B44" i="7"/>
  <c r="C107" i="7"/>
  <c r="B5" i="7"/>
  <c r="B10" i="7"/>
  <c r="C62" i="7"/>
  <c r="B76" i="7"/>
  <c r="C77" i="7"/>
  <c r="C92" i="7"/>
  <c r="B83" i="7"/>
  <c r="B88" i="7"/>
  <c r="B48" i="7"/>
  <c r="C24" i="7"/>
  <c r="B28" i="7"/>
  <c r="B51" i="7"/>
  <c r="C49" i="7"/>
  <c r="C51" i="7"/>
  <c r="C99" i="7"/>
  <c r="B31" i="7"/>
  <c r="B43" i="7"/>
  <c r="C11" i="7"/>
  <c r="B2" i="7"/>
  <c r="C40" i="7"/>
  <c r="C86" i="7"/>
  <c r="B47" i="7"/>
  <c r="B18" i="7"/>
  <c r="B78" i="7"/>
  <c r="C71" i="7"/>
  <c r="C72" i="7"/>
  <c r="B14" i="7"/>
  <c r="C101" i="7"/>
  <c r="C63" i="7"/>
  <c r="C25" i="7"/>
  <c r="B46" i="7"/>
  <c r="B82" i="7"/>
  <c r="C31" i="7"/>
  <c r="C65" i="7"/>
  <c r="C113" i="7"/>
  <c r="B75" i="7"/>
  <c r="B3" i="7"/>
  <c r="C70" i="7"/>
  <c r="B27" i="7"/>
  <c r="B6" i="7"/>
  <c r="C87" i="7"/>
  <c r="C36" i="7"/>
  <c r="B30" i="7"/>
  <c r="C106" i="7"/>
  <c r="C102" i="7"/>
  <c r="B115" i="7"/>
  <c r="C104" i="7"/>
  <c r="B11" i="7"/>
  <c r="B73" i="7"/>
  <c r="C110" i="7"/>
  <c r="C45" i="7"/>
  <c r="B89" i="7"/>
  <c r="C23" i="7"/>
  <c r="C59" i="7"/>
  <c r="C6" i="7"/>
  <c r="B106" i="7"/>
  <c r="C103" i="7"/>
  <c r="B49" i="7"/>
  <c r="B72" i="7"/>
  <c r="B60" i="7"/>
  <c r="C54" i="7"/>
  <c r="B65" i="7"/>
  <c r="C18" i="7"/>
  <c r="B20" i="7"/>
  <c r="C37" i="7"/>
  <c r="C16" i="7"/>
  <c r="B57" i="7"/>
  <c r="B13" i="7"/>
  <c r="B23" i="7"/>
  <c r="C7" i="7"/>
  <c r="C19" i="7"/>
  <c r="B104" i="7"/>
  <c r="C30" i="7"/>
  <c r="C9" i="7"/>
  <c r="C12" i="7"/>
  <c r="B8" i="7"/>
  <c r="C75" i="7"/>
  <c r="C36" i="3" l="1"/>
  <c r="G106" i="7"/>
  <c r="F106" i="7"/>
  <c r="E106" i="7"/>
  <c r="F26" i="7"/>
  <c r="E26" i="7"/>
  <c r="G26" i="7"/>
  <c r="F9" i="7"/>
  <c r="G9" i="7"/>
  <c r="E9" i="7"/>
  <c r="G31" i="7"/>
  <c r="F31" i="7"/>
  <c r="E31" i="7"/>
  <c r="G36" i="7"/>
  <c r="E36" i="7"/>
  <c r="F36" i="7"/>
  <c r="E11" i="7"/>
  <c r="F11" i="7"/>
  <c r="G11" i="7"/>
  <c r="F16" i="7"/>
  <c r="E16" i="7"/>
  <c r="G16" i="7"/>
  <c r="F14" i="7"/>
  <c r="E14" i="7"/>
  <c r="G14" i="7"/>
  <c r="F101" i="7"/>
  <c r="E101" i="7"/>
  <c r="G101" i="7"/>
  <c r="G87" i="7"/>
  <c r="E87" i="7"/>
  <c r="F87" i="7"/>
  <c r="F91" i="7"/>
  <c r="E91" i="7"/>
  <c r="G91" i="7"/>
  <c r="G107" i="7"/>
  <c r="F107" i="7"/>
  <c r="E107" i="7"/>
  <c r="E85" i="7"/>
  <c r="G85" i="7"/>
  <c r="F85" i="7"/>
  <c r="G47" i="7"/>
  <c r="F47" i="7"/>
  <c r="E47" i="7"/>
  <c r="E33" i="7"/>
  <c r="F33" i="7"/>
  <c r="G33" i="7"/>
  <c r="E75" i="7"/>
  <c r="G75" i="7"/>
  <c r="F75" i="7"/>
  <c r="F32" i="7"/>
  <c r="G32" i="7"/>
  <c r="E32" i="7"/>
  <c r="G7" i="7"/>
  <c r="F7" i="7"/>
  <c r="E7" i="7"/>
  <c r="G96" i="7"/>
  <c r="F96" i="7"/>
  <c r="E96" i="7"/>
  <c r="F20" i="7"/>
  <c r="E20" i="7"/>
  <c r="G20" i="7"/>
  <c r="G67" i="7"/>
  <c r="E67" i="7"/>
  <c r="F67" i="7"/>
  <c r="G102" i="7"/>
  <c r="F102" i="7"/>
  <c r="E102" i="7"/>
  <c r="G68" i="7"/>
  <c r="E68" i="7"/>
  <c r="F68" i="7"/>
  <c r="E93" i="7"/>
  <c r="G93" i="7"/>
  <c r="F93" i="7"/>
  <c r="E46" i="7"/>
  <c r="G46" i="7"/>
  <c r="F46" i="7"/>
  <c r="G3" i="7"/>
  <c r="F3" i="7"/>
  <c r="E3" i="7"/>
  <c r="G51" i="7"/>
  <c r="E51" i="7"/>
  <c r="F51" i="7"/>
  <c r="F34" i="7"/>
  <c r="G34" i="7"/>
  <c r="E34" i="7"/>
  <c r="F105" i="7"/>
  <c r="E105" i="7"/>
  <c r="G105" i="7"/>
  <c r="F49" i="7"/>
  <c r="E49" i="7"/>
  <c r="G49" i="7"/>
  <c r="F111" i="7"/>
  <c r="E111" i="7"/>
  <c r="G111" i="7"/>
  <c r="G73" i="7"/>
  <c r="F73" i="7"/>
  <c r="E73" i="7"/>
  <c r="G2" i="7"/>
  <c r="E2" i="7"/>
  <c r="F2" i="7"/>
  <c r="F58" i="7"/>
  <c r="G58" i="7"/>
  <c r="E58" i="7"/>
  <c r="G100" i="7"/>
  <c r="E100" i="7"/>
  <c r="F100" i="7"/>
  <c r="F27" i="7"/>
  <c r="E27" i="7"/>
  <c r="G27" i="7"/>
  <c r="E83" i="7"/>
  <c r="F83" i="7"/>
  <c r="G83" i="7"/>
  <c r="F113" i="7"/>
  <c r="G113" i="7"/>
  <c r="E113" i="7"/>
  <c r="G59" i="7"/>
  <c r="E59" i="7"/>
  <c r="F59" i="7"/>
  <c r="E62" i="7"/>
  <c r="F62" i="7"/>
  <c r="G62" i="7"/>
  <c r="F70" i="7"/>
  <c r="E70" i="7"/>
  <c r="G70" i="7"/>
  <c r="G74" i="7"/>
  <c r="E74" i="7"/>
  <c r="F74" i="7"/>
  <c r="G48" i="7"/>
  <c r="E48" i="7"/>
  <c r="F48" i="7"/>
  <c r="E95" i="7"/>
  <c r="F95" i="7"/>
  <c r="G95" i="7"/>
  <c r="F12" i="7"/>
  <c r="G12" i="7"/>
  <c r="E12" i="7"/>
  <c r="E54" i="7"/>
  <c r="G54" i="7"/>
  <c r="F54" i="7"/>
  <c r="F104" i="7"/>
  <c r="G104" i="7"/>
  <c r="E104" i="7"/>
  <c r="F45" i="7"/>
  <c r="E45" i="7"/>
  <c r="G45" i="7"/>
  <c r="G23" i="7"/>
  <c r="F23" i="7"/>
  <c r="E23" i="7"/>
  <c r="G84" i="7"/>
  <c r="F84" i="7"/>
  <c r="E84" i="7"/>
  <c r="E4" i="7"/>
  <c r="G4" i="7"/>
  <c r="F4" i="7"/>
  <c r="E71" i="7"/>
  <c r="F71" i="7"/>
  <c r="G71" i="7"/>
  <c r="E19" i="7"/>
  <c r="G19" i="7"/>
  <c r="F19" i="7"/>
  <c r="E35" i="7"/>
  <c r="G35" i="7"/>
  <c r="F35" i="7"/>
  <c r="G8" i="7"/>
  <c r="E8" i="7"/>
  <c r="F8" i="7"/>
  <c r="G72" i="7"/>
  <c r="F72" i="7"/>
  <c r="E72" i="7"/>
  <c r="E89" i="7"/>
  <c r="F89" i="7"/>
  <c r="G89" i="7"/>
  <c r="F97" i="7"/>
  <c r="G97" i="7"/>
  <c r="E97" i="7"/>
  <c r="F76" i="7"/>
  <c r="G76" i="7"/>
  <c r="E76" i="7"/>
  <c r="E115" i="7"/>
  <c r="G115" i="7"/>
  <c r="F115" i="7"/>
  <c r="G110" i="7"/>
  <c r="F110" i="7"/>
  <c r="E110" i="7"/>
  <c r="F10" i="7"/>
  <c r="E10" i="7"/>
  <c r="G10" i="7"/>
  <c r="E78" i="7"/>
  <c r="G78" i="7"/>
  <c r="F78" i="7"/>
  <c r="G17" i="7"/>
  <c r="E17" i="7"/>
  <c r="F17" i="7"/>
  <c r="G65" i="7"/>
  <c r="F65" i="7"/>
  <c r="E65" i="7"/>
  <c r="E25" i="7"/>
  <c r="F25" i="7"/>
  <c r="G25" i="7"/>
  <c r="F53" i="7"/>
  <c r="E53" i="7"/>
  <c r="G53" i="7"/>
  <c r="E15" i="7"/>
  <c r="F15" i="7"/>
  <c r="G15" i="7"/>
  <c r="F82" i="7"/>
  <c r="E82" i="7"/>
  <c r="G82" i="7"/>
  <c r="E86" i="7"/>
  <c r="F86" i="7"/>
  <c r="G86" i="7"/>
  <c r="E18" i="7"/>
  <c r="G18" i="7"/>
  <c r="F18" i="7"/>
  <c r="E29" i="7"/>
  <c r="G29" i="7"/>
  <c r="F29" i="7"/>
  <c r="G98" i="7"/>
  <c r="F98" i="7"/>
  <c r="E98" i="7"/>
  <c r="E57" i="7"/>
  <c r="F57" i="7"/>
  <c r="G57" i="7"/>
  <c r="E63" i="7"/>
  <c r="F63" i="7"/>
  <c r="G63" i="7"/>
  <c r="E55" i="7"/>
  <c r="G55" i="7"/>
  <c r="F55" i="7"/>
  <c r="G56" i="7"/>
  <c r="F56" i="7"/>
  <c r="E56" i="7"/>
  <c r="E52" i="7"/>
  <c r="F52" i="7"/>
  <c r="G52" i="7"/>
  <c r="E44" i="7"/>
  <c r="G44" i="7"/>
  <c r="F44" i="7"/>
  <c r="E112" i="7"/>
  <c r="F112" i="7"/>
  <c r="G112" i="7"/>
  <c r="G40" i="7"/>
  <c r="F40" i="7"/>
  <c r="E40" i="7"/>
  <c r="F43" i="7"/>
  <c r="E43" i="7"/>
  <c r="G43" i="7"/>
  <c r="E30" i="7"/>
  <c r="G30" i="7"/>
  <c r="F30" i="7"/>
  <c r="G22" i="7"/>
  <c r="E22" i="7"/>
  <c r="F22" i="7"/>
  <c r="G66" i="7"/>
  <c r="F66" i="7"/>
  <c r="E66" i="7"/>
  <c r="E39" i="7"/>
  <c r="G39" i="7"/>
  <c r="F39" i="7"/>
  <c r="F5" i="7"/>
  <c r="G5" i="7"/>
  <c r="E5" i="7"/>
  <c r="F64" i="7"/>
  <c r="E64" i="7"/>
  <c r="G64" i="7"/>
  <c r="F6" i="7"/>
  <c r="E6" i="7"/>
  <c r="G6" i="7"/>
  <c r="E38" i="7"/>
  <c r="G38" i="7"/>
  <c r="F38" i="7"/>
  <c r="G13" i="7"/>
  <c r="F13" i="7"/>
  <c r="E13" i="7"/>
  <c r="E79" i="7"/>
  <c r="G79" i="7"/>
  <c r="F79" i="7"/>
  <c r="F50" i="7"/>
  <c r="G50" i="7"/>
  <c r="E50" i="7"/>
  <c r="E37" i="7"/>
  <c r="F37" i="7"/>
  <c r="G37" i="7"/>
  <c r="F81" i="7"/>
  <c r="E81" i="7"/>
  <c r="G81" i="7"/>
  <c r="G103" i="7"/>
  <c r="F103" i="7"/>
  <c r="E103" i="7"/>
  <c r="G88" i="7"/>
  <c r="F88" i="7"/>
  <c r="E88" i="7"/>
  <c r="E90" i="7"/>
  <c r="F90" i="7"/>
  <c r="G90" i="7"/>
  <c r="G24" i="7"/>
  <c r="E24" i="7"/>
  <c r="F24" i="7"/>
  <c r="G69" i="7"/>
  <c r="E69" i="7"/>
  <c r="F69" i="7"/>
  <c r="E92" i="7"/>
  <c r="G92" i="7"/>
  <c r="F92" i="7"/>
  <c r="G99" i="7"/>
  <c r="F99" i="7"/>
  <c r="E99" i="7"/>
  <c r="F77" i="7"/>
  <c r="G77" i="7"/>
  <c r="E77" i="7"/>
  <c r="F28" i="7"/>
  <c r="G28" i="7"/>
  <c r="E28" i="7"/>
  <c r="G60" i="7"/>
  <c r="F60" i="7"/>
  <c r="E60" i="7"/>
</calcChain>
</file>

<file path=xl/comments1.xml><?xml version="1.0" encoding="utf-8"?>
<comments xmlns="http://schemas.openxmlformats.org/spreadsheetml/2006/main">
  <authors>
    <author>Aylin Aslan</author>
    <author>Fatih Yalçın Mete</author>
  </authors>
  <commentList>
    <comment ref="B8" authorId="0" shapeId="0">
      <text>
        <r>
          <rPr>
            <sz val="9"/>
            <color indexed="81"/>
            <rFont val="Tahoma"/>
            <family val="2"/>
          </rPr>
          <t xml:space="preserve">Firmanın elinde bulunan yabancı para nakit bakiyesi yazılacaktır. 
İlgili hesaplar: 
• 100. Kasa
</t>
        </r>
      </text>
    </comment>
    <comment ref="B9" authorId="0" shapeId="0">
      <text>
        <r>
          <rPr>
            <sz val="9"/>
            <color indexed="81"/>
            <rFont val="Tahoma"/>
            <family val="2"/>
            <charset val="162"/>
          </rPr>
          <t xml:space="preserve">Firmanın aldığı henüz tahsil edilmemiş veya ciro edilmemiş olan çeklerin bakiyesi yazılacaktır. 
İlgili hesaplar: 
• 101. Alınan Çekler
</t>
        </r>
      </text>
    </comment>
    <comment ref="B10" authorId="0" shapeId="0">
      <text>
        <r>
          <rPr>
            <sz val="9"/>
            <color indexed="81"/>
            <rFont val="Tahoma"/>
            <family val="2"/>
            <charset val="162"/>
          </rPr>
          <t xml:space="preserve">Firmanın yurt içi ve yurtdışı banka ve benzeri kuruluşlarda bulunan vadeli ve vadesiz mevduat bakiyeleri yazılacaktır. 
İlgili hesaplar: 
• 102. Bankalar
</t>
        </r>
      </text>
    </comment>
    <comment ref="B13" authorId="0" shapeId="0">
      <text>
        <r>
          <rPr>
            <sz val="9"/>
            <color indexed="81"/>
            <rFont val="Tahoma"/>
            <family val="2"/>
            <charset val="162"/>
          </rPr>
          <t xml:space="preserve">Firmanın bankalardan çekle veya ödeme emri ile yapacağı ödemelerin bakiyeleri yazılacaktır. 
Bu alana tutarlar pozitif olarak girilecektir.
İlgili hesaplar: 
• 103. Verilen Çekler ve Ödeme Emirleri
</t>
        </r>
      </text>
    </comment>
    <comment ref="B14" authorId="0" shapeId="0">
      <text>
        <r>
          <rPr>
            <sz val="9"/>
            <color indexed="81"/>
            <rFont val="Tahoma"/>
            <family val="2"/>
            <charset val="162"/>
          </rPr>
          <t xml:space="preserve">Kasa, Alınan Çekler, Bankalar ve Verilen Çekler ve Ödeme Emirleri hesapları kapsamında yer almayan ancak nitelikleri itibarıyla hazır değer sayılan tutarların ilgili tarihteki bakiyesi yazılacaktır. Kredi kartıyla yapılan satışlar dolayısıyla banka ya da diğer finans kuruluşundan tahsil edilecek alacaklar da bu alana yazılacaktır.
İlgili hesaplar: 
• 108. Diğer Hazır Değerler
</t>
        </r>
      </text>
    </comment>
    <comment ref="B15" authorId="0" shapeId="0">
      <text>
        <r>
          <rPr>
            <sz val="9"/>
            <color indexed="81"/>
            <rFont val="Tahoma"/>
            <family val="2"/>
            <charset val="162"/>
          </rPr>
          <t xml:space="preserve">Faiz geliri veya kâr payı sağlamak veya fiyat değişmelerinden yararlanarak kârlar elde etmek amacı ile geçici bir süre elde tutulmak üzere alınan hisse senedi, tahvil, hazine bonosu, finansman bonosu, 
yatırım fonu katılma belgesi, kâr-zarar ortaklığı belgesi, gelir ortaklığı senedi gibi, menkul kıymetler ile bunlara ait değer azalma karşılıkları yazılacaktır. 
İlgili hesaplar: 
• 110. Hisse Senetleri
• 111. Özel Kesim Tahvil, Senet ve Bonoları
• 112. Kamu Kesimi Tahvil, Senet ve Bonoları
• 118. Diğer Menkul Kıymetler
• 119. Menkul Kıymetler Değer Düşüklüğü Karşılığı (-)
</t>
        </r>
      </text>
    </comment>
    <comment ref="B16" authorId="0" shapeId="0">
      <text>
        <r>
          <rPr>
            <sz val="9"/>
            <color indexed="81"/>
            <rFont val="Tahoma"/>
            <family val="2"/>
            <charset val="162"/>
          </rPr>
          <t xml:space="preserve">Firmanın ticari ilişkisi nedeniyle ortaya çıkan senetli ve senetsiz alacak tutarları yazılacaktır. 
Firmanın ilişkili taraflarından (Ortaklar, İştirakler ve Bağlı Ortaklıklar)  olan ticari alacakları da bu kalem altına yazılacaktır.
İlgili hesaplar:
 120. Alıcılar
 121. Alacak Senetleri
 126. Verilen Depozito ve Teminatlar
 127. Diğer Ticari Alacaklar
 128. Şüpheli Ticari Alacaklar
 129. Şüpheli Ticari Alacaklar Karşılığı (-)
 220. Alıcılar
 221. Alacak Senetleri
 226. Verilen Depozito ve Teminatlar
 229. Şüpheli Ticari Alacaklar Karşılığı(-)
</t>
        </r>
      </text>
    </comment>
    <comment ref="B19" authorId="0" shapeId="0">
      <text>
        <r>
          <rPr>
            <sz val="9"/>
            <color indexed="81"/>
            <rFont val="Tahoma"/>
            <family val="2"/>
            <charset val="162"/>
          </rPr>
          <t xml:space="preserve">Firmanın ilişkili taraflarından olan ve ticari bir işlemden kaynaklanmayan senetli ve senetsiz alacak tutarları yazılacaktır. 
İlgili hesaplar:
 131. Ortaklardan Alacaklar
 132. İştiraklerden Alacaklar
 133. Bağlı Ortaklıklardan Alacaklar
 231. Ortaklardan Alacaklar
 232. İştiraklerden Alacaklar
 233. Bağlı Ortaklıklardan Alacaklar
</t>
        </r>
      </text>
    </comment>
    <comment ref="B20" authorId="0" shapeId="0">
      <text>
        <r>
          <rPr>
            <sz val="9"/>
            <color indexed="81"/>
            <rFont val="Tahoma"/>
            <family val="2"/>
            <charset val="162"/>
          </rPr>
          <t xml:space="preserve">Firmanın ilişkili tarafları dışındaki taraflardan olan ve ticari bir işlemden kaynaklanmayan senetli ve senetsiz alacak tutarları yazılacaktır.  
İlgili hesaplar:
 135. Personelden Alacaklar
 136. Diğer Çeşitli Alacaklar
 138. Şüpheli Diğer Alacaklar
 139. Şüpheli Diğer Alacaklar Karşılığı(-)
 235. Personelden Alacaklar
 236. Diğer Çeşitli Alacaklar
 239. Şüpheli Diğer Alacaklar Karşılığı(-)
</t>
        </r>
      </text>
    </comment>
    <comment ref="B21" authorId="0" shapeId="0">
      <text>
        <r>
          <rPr>
            <sz val="9"/>
            <color indexed="81"/>
            <rFont val="Tahoma"/>
            <family val="2"/>
            <charset val="162"/>
          </rPr>
          <t xml:space="preserve">
Firmanın satmak, üretimde kullanmak veya tüketmek amacıyla edindiği, ilk madde ve malzeme, yarı mamul, mamul, ticari mal, yan ürün, artık ve hurda gibi varlıkların tutarı yazılacaktır. 
Stoklar aşağıda yer verilen alt kırılımın toplamı alınarak yazılacaktır:
• İlk madde ve malzeme
• Yarı Mamuller ve Mamuller
• Ticari Mallar
• Diğer Stoklar
İlgili hesaplar:
• 150. İlk Madde Malzeme (İlk madde ve malzeme hesabına yazılacaktır)
• 151. Yarı Mamuller (Yarı Mamuller ve Mamuller hesabına yazılacaktır)
• 152. Mamuller (Yarı Mamuller ve Mamuller hesabına yazılacaktır)
• 153. Ticari Mallar (Ticari Mallar hesabına yazılacaktır)
• 157. Diğer Stoklar (Diğer Stoklar hesabına yazılacaktır)
• 158. Stok Değer Düşüklüğü Karşılığı(-) (Diğer Stoklar hesabına yazılacaktır)
• 159. Verilen Sipariş Avansları (Diğer Stoklar hesabına yazılacaktır)
</t>
        </r>
      </text>
    </comment>
    <comment ref="B22" authorId="0" shapeId="0">
      <text>
        <r>
          <rPr>
            <sz val="9"/>
            <color indexed="81"/>
            <rFont val="Tahoma"/>
            <family val="2"/>
          </rPr>
          <t xml:space="preserve">Üçüncü kişilerden tahsili ya da bunlar hesabına kesin borç kaydı hesap döneminden sonra yapılacak gelirlerin, içinde bulunan döneme ait olan kısımları yazılacaktır. 
İlgili hesaplar:
 181.Gelir Tahakkukları
 281.Gelir Tahakkukları
</t>
        </r>
      </text>
    </comment>
    <comment ref="B25" authorId="0" shapeId="0">
      <text>
        <r>
          <rPr>
            <sz val="9"/>
            <color indexed="81"/>
            <rFont val="Tahoma"/>
            <family val="2"/>
            <charset val="162"/>
          </rPr>
          <t xml:space="preserve">Banka ve diğer finansal kuruluşlardan sağlanan kredilerin bakiyesi yazılacaktır. 
İlgili hesaplar:
 300. Banka Kredileri
 303. Uzun Vadeli Kredilerin Anapara Taksitleri ve Faizleri
 400. Banka Kredileri
</t>
        </r>
      </text>
    </comment>
    <comment ref="B26" authorId="0" shapeId="0">
      <text>
        <r>
          <rPr>
            <sz val="9"/>
            <color indexed="81"/>
            <rFont val="Tahoma"/>
            <family val="2"/>
            <charset val="162"/>
          </rPr>
          <t xml:space="preserve">Firmanın finansal kiralamaya konu varlıklarına ilişkin borçları yazılacaktır. 
İlgili hesaplar:
 301. Finansal Kiralama İşlemlerinden Borçlar
 401. Finansal Kiralama İşlemlerinden Borçlar
</t>
        </r>
      </text>
    </comment>
    <comment ref="B27" authorId="0" shapeId="0">
      <text>
        <r>
          <rPr>
            <sz val="9"/>
            <color indexed="81"/>
            <rFont val="Tahoma"/>
            <family val="2"/>
            <charset val="162"/>
          </rPr>
          <t xml:space="preserve">İşletme tarafından çıkarılan tahvil, bono, senet ve benzeri diğer finansal borçlanma araçlarının bakiyeleri yazılacaktır. 
İlgili hesaplar:
 304. Tahvil Anapara Borç, Taksit Ve Faizleri
 305. Çıkarılan Bonolar ve Senetler
 306. Çıkarılmış Diğer Menkul Kıymetler
 405. Çıkarılmış Tahviller
 407. Çıkarılmış Diğer Menkul Kıymetler
</t>
        </r>
      </text>
    </comment>
    <comment ref="B28" authorId="0" shapeId="0">
      <text>
        <r>
          <rPr>
            <sz val="9"/>
            <color indexed="81"/>
            <rFont val="Tahoma"/>
            <family val="2"/>
            <charset val="162"/>
          </rPr>
          <t xml:space="preserve">Krediler, Finansal Kiralama Borçları ve Çıkarılmış Menkul Kıymetler dışında kalan mali borçların bakiyesi yazılacaktır. 
İlgili hesaplar:
 309. Diğer Mali Borçlar
 409. Diğer Mali Borçlar
</t>
        </r>
      </text>
    </comment>
    <comment ref="B29" authorId="0" shapeId="0">
      <text>
        <r>
          <rPr>
            <sz val="9"/>
            <color indexed="81"/>
            <rFont val="Tahoma"/>
            <family val="2"/>
            <charset val="162"/>
          </rPr>
          <t xml:space="preserve">Firmanın ticari ilişkisi nedeniyle ortaya çıkan senetli ve senetsiz borç tutarları yazılacaktır. 
Firmanın ilişkili taraflarından (Ortaklar, İştirakler ve Bağlı Ortaklıklar)  olan ticari borçları da bu kalem altına yazılacaktır.
İlgili hesaplar:
 320. Satıcılar
 321. Borç Senetleri
 326. Alınan Depozito Ve Teminatlar
 329. Diğer Ticari Borçlar
 420. Satıcılar
 421. Borç Senetleri
 426. Alınan Depozito ve Teminatlar
 429. Diğer Ticari Borçlar
</t>
        </r>
      </text>
    </comment>
    <comment ref="B32" authorId="0" shapeId="0">
      <text>
        <r>
          <rPr>
            <sz val="9"/>
            <color indexed="81"/>
            <rFont val="Tahoma"/>
            <family val="2"/>
            <charset val="162"/>
          </rPr>
          <t xml:space="preserve">Firmanın ilişkili taraflarına olan ve ticari bir işlemden kaynaklanmayan senetli ve senetsiz borç tutarları yazılacaktır. 
İlgili hesaplar:
 331. Ortaklara Borçlar
 332. İştiraklere Borçlar
 333. Bağlı Ortaklıklara Borçlar
 431. Ortaklara Borçlar
 432. İştiraklere Borçlar
 433. Bağlı Ortaklıklara Borçlar
</t>
        </r>
      </text>
    </comment>
    <comment ref="B33" authorId="0" shapeId="0">
      <text>
        <r>
          <rPr>
            <sz val="9"/>
            <color indexed="81"/>
            <rFont val="Tahoma"/>
            <family val="2"/>
            <charset val="162"/>
          </rPr>
          <t xml:space="preserve">Firmanın ilişkili tarafları dışındaki taraflara olan ve ticari bir işlemden kaynaklanmayan senetli ve senetsiz borç tutarları yazılacaktır.  
İlgili hesaplar:
 335. Personele Borçlar
 336. Diğer Çeşitli Borçlar
 436. Diğer Çeşitli Borçlar
</t>
        </r>
      </text>
    </comment>
    <comment ref="B34" authorId="0" shapeId="0">
      <text>
        <r>
          <rPr>
            <sz val="9"/>
            <color indexed="81"/>
            <rFont val="Tahoma"/>
            <family val="2"/>
            <charset val="162"/>
          </rPr>
          <t xml:space="preserve">İşletme tarafından alınan avanslar yazılacaktır. 
İlgili hesaplar:
 340. Alınan Sipariş Avansları
 349. Alınan Diğer Avanslar
 440. Alınan Sipariş Avansları
 449. Alınan Diğer Avanslar
</t>
        </r>
      </text>
    </comment>
    <comment ref="B35" authorId="1" shapeId="0">
      <text>
        <r>
          <rPr>
            <sz val="9"/>
            <color indexed="81"/>
            <rFont val="Tahoma"/>
            <family val="2"/>
          </rPr>
          <t xml:space="preserve">Gelecek aylarda ödemesi yapılacak gider tahakkuklarının tutarı yazılacaktır. 
İlgili hesaplar:
 381.Gider Tahakkukları
 481.Gider Tahakkukları
</t>
        </r>
      </text>
    </comment>
  </commentList>
</comments>
</file>

<file path=xl/sharedStrings.xml><?xml version="1.0" encoding="utf-8"?>
<sst xmlns="http://schemas.openxmlformats.org/spreadsheetml/2006/main" count="252" uniqueCount="125">
  <si>
    <t>I- AKTİF (VARLIKLAR) TOPLAMI</t>
  </si>
  <si>
    <t>1. Kasa</t>
  </si>
  <si>
    <t>III- NET BİLANÇO İÇİ YABANCI PARA POZİSYONU ("I-II")</t>
  </si>
  <si>
    <t>II- PASİF (KAYNAKLAR) TOPLAMI</t>
  </si>
  <si>
    <t>2. Alınan Çekler</t>
  </si>
  <si>
    <t>3. Bankalar</t>
  </si>
  <si>
    <t>5. Diğer Hazır Değerler</t>
  </si>
  <si>
    <t>6. Menkul Kıymetler</t>
  </si>
  <si>
    <t>7. Ticari Alacaklar</t>
  </si>
  <si>
    <t>8. Ortak, İştirak ve Bağlı Ortaklıklardan Alacaklar</t>
  </si>
  <si>
    <t>9. Diğer Alacaklar</t>
  </si>
  <si>
    <t>1.Mali Borçlar</t>
  </si>
  <si>
    <t>1.1. Krediler</t>
  </si>
  <si>
    <t>1.2. Finansal Kiralama Borçları</t>
  </si>
  <si>
    <t>1.3. Çıkarılmış Menkul Kıymetler</t>
  </si>
  <si>
    <t>1.4. Diğer Mali Borçlar</t>
  </si>
  <si>
    <t>2. Ticari Borçlar</t>
  </si>
  <si>
    <t>3. Ortaklara, İştiraklere ve Bağlı Ortaklıklara Borçlar</t>
  </si>
  <si>
    <t>4. Diğer Borçlar</t>
  </si>
  <si>
    <t>5. Avanslar</t>
  </si>
  <si>
    <t>Kalem</t>
  </si>
  <si>
    <t>Kontrol Kodu</t>
  </si>
  <si>
    <t>Para Birimi</t>
  </si>
  <si>
    <t>Kontrol Açıklaması</t>
  </si>
  <si>
    <t>Durum</t>
  </si>
  <si>
    <t>#</t>
  </si>
  <si>
    <t>TL</t>
  </si>
  <si>
    <t>USD, EUR, Diğer YP</t>
  </si>
  <si>
    <t>10.Stoklar</t>
  </si>
  <si>
    <t>TARIM, ORMANCILIK VE BALIKÇILIK</t>
  </si>
  <si>
    <t>MADENCİLİK VE TAŞ OCAKÇILIĞI</t>
  </si>
  <si>
    <t>İMALAT-Gıda ürünlerinin imalatı</t>
  </si>
  <si>
    <t>İMALAT-İçeceklerin imalatı</t>
  </si>
  <si>
    <t>İMALAT-Tütün ürünleri imalatı</t>
  </si>
  <si>
    <t>İMALAT-Tekstil ürünlerinin imalatı</t>
  </si>
  <si>
    <t>İMALAT-Giyim eşyalarının imalatı</t>
  </si>
  <si>
    <t>İMALAT-Deri ve ilgili ürünlerin imalatı</t>
  </si>
  <si>
    <t>İMALAT-Ağaç, ağaç ürünleri ve mantar ürünleri imalatı</t>
  </si>
  <si>
    <t>İMALAT-Kağıt ve kağıt ürünlerinin imalatı</t>
  </si>
  <si>
    <t>İMALAT-Kayıtlı medyanın basılması ve çoğaltılması</t>
  </si>
  <si>
    <t>İMALAT-Kok kömürü ve rafine edilmiş petrol ürünleri imalatı</t>
  </si>
  <si>
    <t>İMALAT-Kimyasalların ve kimyasal ürünlerin imalatı</t>
  </si>
  <si>
    <t>İMALAT-Temel eczacılık ürünlerinin imalatı</t>
  </si>
  <si>
    <t>İMALAT-Kauçuk ve plastik ürünlerin imalatı</t>
  </si>
  <si>
    <t>İMALAT-Diğer metalik olmayan mineral ürünlerin imalatı</t>
  </si>
  <si>
    <t>İMALAT-Ana metal sanayii</t>
  </si>
  <si>
    <t>İMALAT-Fabrikasyon metal ürünleri imalatı (makine ve teçhizat hariç)</t>
  </si>
  <si>
    <t>İMALAT-Bilgisayarların, elektronik ve optik ürünlerin imalatı</t>
  </si>
  <si>
    <t>İMALAT-Elektrikli teçhizat imalatı</t>
  </si>
  <si>
    <t>İMALAT-Başka yerde sınıflandırılmamış makine ve ekipman imalatı</t>
  </si>
  <si>
    <t>İMALAT-Motorlu kara taşıtı imalatı</t>
  </si>
  <si>
    <t>İMALAT-Diğer ulaşım araçlarının imalatı</t>
  </si>
  <si>
    <t>İMALAT-Mobilya imalatı</t>
  </si>
  <si>
    <t>İMALAT-Diğer imalatlar</t>
  </si>
  <si>
    <t>İMALAT-Makine ve ekipmanların kurulumu ve onarımı</t>
  </si>
  <si>
    <t>ELEKTRİK, GAZ, BUHAR VE İKLİMLENDİRME ÜRETİMİ VE DAĞITIMI</t>
  </si>
  <si>
    <t>SU TEMİNİ; KANALİZASYON, ATIK YÖNETİMİ VE İYİLEŞTİRME FAALİYETLERİ</t>
  </si>
  <si>
    <t>İNŞAAT</t>
  </si>
  <si>
    <t>TİCARET-Toptan ticaret</t>
  </si>
  <si>
    <t>TİCARET-Perakende ticaret</t>
  </si>
  <si>
    <t>ULAŞTIRMA VE DEPOLAMA</t>
  </si>
  <si>
    <t>KONAKLAMA VE YİYECEK HİZMETİ FAALİYETLERİ</t>
  </si>
  <si>
    <t>BİLGİ VE İLETİŞİM</t>
  </si>
  <si>
    <t>FİNANS VE SİGORTA FAALİYETLERİ</t>
  </si>
  <si>
    <t>GAYRİMENKUL FAALİYETLERİ</t>
  </si>
  <si>
    <t>MESLEKİ, BİLİMSEL VE TEKNİK FAALİYETLER</t>
  </si>
  <si>
    <t>İDARİ VE DESTEK HİZMET FAALİYETLERİ</t>
  </si>
  <si>
    <t>KAMU YÖNETİMİ VE SAVUNMA; ZORUNLU SOSYAL GÜVENLİK</t>
  </si>
  <si>
    <t>EĞİTİM</t>
  </si>
  <si>
    <t>İNSAN SAĞLIĞI VE SOSYAL HİZMET FAALİYETLERİ</t>
  </si>
  <si>
    <t>KÜLTÜR, SANAT, EĞLENCE, DİNLENCE VE SPOR</t>
  </si>
  <si>
    <t>DİĞER HİZMET FAALİYETLERİ</t>
  </si>
  <si>
    <t>ULUSLARARASI ÖRGÜTLER VE TEMSİLCİLİKLERİNİN FAALİYETLERİ</t>
  </si>
  <si>
    <t>KENDİ ADINA MENKUL SERMAYE İRADI FAALİYETLERİ</t>
  </si>
  <si>
    <t>4. Verilen Çekler ve Ödeme Emirleri (-)</t>
  </si>
  <si>
    <t>AYLIK_V_004</t>
  </si>
  <si>
    <t>0-3 Ay Vade</t>
  </si>
  <si>
    <t>Yabancı Para (Kıymetli Maden Dahil) TL karşılığı</t>
  </si>
  <si>
    <t>6. Gider Tahakkukları</t>
  </si>
  <si>
    <t>11. Gelir Tahakkukları</t>
  </si>
  <si>
    <t>Veri formu içerisinde belirli bilanço kalemlerine yer verilmiş olup bilanço ana toplam (aktif-pasif toplamı) veya ara toplamı (varlık-yükümlülük toplamları) gibi ilave hesaplama gerektirecek tutarlar istenmemektedir. Sadece talep edilen kalemlere ilişkin bakiye bilgisi istendiğinden ayrıca mizan hazırlanması gerekmemektedir.</t>
  </si>
  <si>
    <t xml:space="preserve">Hesapların ölçümü ve değerlemesinde aksi belirtilmediği sürece Vergi Usul Kanunu ve ilgili diğer düzenlemeler dikkate alınacaktır. </t>
  </si>
  <si>
    <t xml:space="preserve">VKN: </t>
  </si>
  <si>
    <t xml:space="preserve">UNVAN: </t>
  </si>
  <si>
    <t>Döviz Pozisyonunu Etkileyen İşlemlerin Türkiye Cumhuriyet Merkez Bankası Tarafından İzlenmesine İlişkin Usul Ve Esaslar Hakkında Yönetmelik ile belirlenen limitler dâhilinde olan firmalar bu formun haricinde Sistemik Risk Veri Takip Sistemi üzerinden aylık düzenli raporlamalarına devam edeceklerdir.</t>
  </si>
  <si>
    <t xml:space="preserve">Pasif kaynaklı tüm bilanço verileri pozitif değer olarak girilecektir. Aktif Toplamı, Pasif Toplamı ve Net Bilanço İçi Yabancı Para Pozisyonu veri girişi sonrası otomatik olarak hesaplanacaktır; bu alana manuel giriş yapılmayacaktır. </t>
  </si>
  <si>
    <t>HESAPLAMA YÜKÜMLÜLÜĞÜ VE DÖNEMİ</t>
  </si>
  <si>
    <t>RAPORLAMAYA İLİŞKİN AÇIKLAMALAR</t>
  </si>
  <si>
    <t>Form Açıklamaları</t>
  </si>
  <si>
    <t>I- AKTİF HESAPLAR</t>
  </si>
  <si>
    <t>Bu alana giriş yapılmayacak, aktif hesaplar ile pasif hesapların farkı alınarak otomatik hesaplanacaktır.</t>
  </si>
  <si>
    <t>7.1 Yurt içi Ticari Alacaklar</t>
  </si>
  <si>
    <t>7.2 Yurt dışı Ticari Alacaklar</t>
  </si>
  <si>
    <t>3.1 Yurt içi Mevduat</t>
  </si>
  <si>
    <t>3.2 Yurt dışı Mevduat</t>
  </si>
  <si>
    <t>2.1 Yurt içi Ticari Borçlar</t>
  </si>
  <si>
    <t>2.2 Yurt dışı Ticari Borçlar</t>
  </si>
  <si>
    <t>Tüm Vadeler</t>
  </si>
  <si>
    <t xml:space="preserve">Firmanın satmak, üretimde kullanmak veya tüketmek amacıyla edindiği, ilk madde ve malzeme, yarı mamul, mamul, ticari mal, yan ürün, artık ve hurda gibi varlıkların tutarı 0-3 ay vadeli alana yazılacaktır.
İlgili hesaplar:  150. İlk Madde Malzeme  151. Yarı Mamuller  152. Mamuller  153. Ticari Mallar 157. Diğer Stoklar  158. Stok Değer Düşüklüğü Karşılığı(-) 159. Verilen Sipariş Avansları </t>
  </si>
  <si>
    <t>Firmanın ilişkili tarafları dışındaki taraflara olan ve ticari bir işlemden kaynaklanmayan senetli ve senetsiz borç
tutarlarının adesi 90 gün içinde dolan bakiyesi yazılacaktır.
İlgili hesaplar:  335. Personele Borçlar  336. Diğer Çeşitli Borçlar 436. Diğer Çeşitli Borçlar</t>
  </si>
  <si>
    <t>Firmanın yurt içi ve yurtdışı banka ve benzeri kuruluşlarda bulunan vadesi 90 güne kadar olan veya her an nakde çevrilebilir tutarlar 0-3 ay alanına, toplam bakiye tüm vadeler alanına olmak üzere  3.1 ve 3.2 kalemlerine yurt içi ve yurt dışı ayrımında yazılacaktır.
İlgili hesaplar: 102. Bankalar</t>
  </si>
  <si>
    <t>Üçüncü kişilerden tahsili ya da bunlar hesabına kesin borç kaydı hesap döneminden sonra yapılacak gelirlerin, içinde bulunan döneme ait olan kısımları vade ayrımı dikkate alınarak yazılacaktır. 
İlgili hesaplar:  181.Gelir Tahakkukları  281.Gelir Tahakkukları</t>
  </si>
  <si>
    <t>Banka ve diğer finansal kuruluşlardan sağlanan kredilerin vadesi 90 gün içinde dolan bakiyesi  0-3 ay alanına, toplam bakiye tüm vadeler alanına olmak üzere yazılacaktır. 
İlgili hesaplar: 300. Banka Kredileri 303. Uzun Vadeli Kredilerin Anapara Taksitleri ve Faizleri 400. Banka Kredileri</t>
  </si>
  <si>
    <t>Firmanın finansal kiralamaya konu varlıklarına ilişkin borçların vadesi 90 gün içinde dolan bakiyesi 0-3 ay alanına, toplam bakiye tüm vadeler alanına olmak üzere yazılacaktır. 
İlgili hesaplar: 301. Finansal Kiralama İşlemlerinden Borçlar 401. Finansal Kiralama İşlemlerinden Borçlar</t>
  </si>
  <si>
    <t>Firma tarafından çıkarılan tahvil, bono, senet ve benzeri diğer finansal borçlanma araçlarının vadesi 90 gün içinde dolan bakiyesi 0-3 ay alanına, toplam bakiye tüm vadeler alanına olmak üzere yazılacaktır.
İlgili hesaplar:  304. Tahvil Anapara Borç, Taksit ve Faizleri  305. Çıkarılan Bonolar ve Senetler 405. Çıkarılmış Tahviller  407. Çıkarılmış Diğer Menkul Kıymetler</t>
  </si>
  <si>
    <t>Krediler, Finansal Kiralama Borçları ve Çıkarılmış Menkul Kıymetler dışında kalan mali borçların vadesi 90 gün içinde dolan bakiyesi 0-3 ay alanına, toplam bakiye tüm vadeler alanına olmak üzere yazılacaktır.
İlgili hesaplar:  309. Diğer Mali Borçlar  409. Diğer Mali Borçlar</t>
  </si>
  <si>
    <t>Firmanın ilişkili taraflarına olan ve ticari bir işlemden kaynaklanmayan senetli ve senetsiz borç tutarlarının vadesi 90 gün içinde dolan bakiyesi 0-3 ay alanına, toplam bakiye tüm vadeler alanına olmak üzere yazılacaktır. 
İlgili hesaplar:  331. Ortaklara Borçlar  332. İştiraklere Borçlar  333. Bağlı Ortaklıklara Borçlar 431. Ortaklara Borçlar  432. İştiraklere Borçlar  433. Bağlı Ortaklıklara Borçlar</t>
  </si>
  <si>
    <t>Firma tarafından alınan avanslar, vade ayrımı dikkate alınarak yazılacaktır. 
İlgili hesaplar:  340. Alınan Sipariş Avansları  349. Alınan Diğer Avanslar 440. Alınan Sipariş Avansları  449. Alınan Diğer Avanslar</t>
  </si>
  <si>
    <t xml:space="preserve"> Gelecek aylarda ödemesi yapılacak gider tahakkuklarının tutarı vade ayrımı dikkate alınarak yazılacaktır.
İlgili hesaplar:  381.Gider Tahakkukları  481.Gider Tahakkukları</t>
  </si>
  <si>
    <t>Firmanın sahip olduğu yabancı para nakit bakiyesi 0-3 ay vade alanına yazılacaktır.
İlgili hesaplar: 100. Kasa</t>
  </si>
  <si>
    <t>Firmanın aldığı çeklerin bakiyesi, 90 güne kadar tahsil edilebilir nitelikte tutarlar 0-3 ay alanına, toplam bakiye tüm vadeler alanına olmak üzere vade ayrımında yazılacaktır.
İlgili hesaplar:  101. Alınan Çekler</t>
  </si>
  <si>
    <t>Firmanın bankalardan çekle veya ödeme emri ile yapacağı 90 güne kadar vadeli ödemeler 0-3 ay alanına, toplam bakiye tüm vadeler alanına olmak üzere vade ayrımında yazılacaktır.
İlgili hesaplar:  103. Verilen Çekler ve Ödeme Emirleri</t>
  </si>
  <si>
    <t>Kasa, Alınan Çekler, Bankalar ve Verilen Çekler ve Ödeme Emirleri hesapları kapsamında yer almayan ancak nitelikleri itibarıyla hazır değer sayılan ve 90 güne kadar tahsil edilebilir nitelikte tutarlar 0-3 ay alanına, toplam bakiye tüm vadeler alanına olmak üzere vade ayrımında yazılacaktır. Kredi kartıyla yapılan satışlar dolayısıyla banka ya da diğer finans kuruluşundan tahsil edilecek alacaklar da bu alana yazılacaktır.
İlgili hesaplar: 108. Diğer Hazır Değerler</t>
  </si>
  <si>
    <t>Faiz geliri veya kâr payı sağlamak veya fiyat değişmelerinden yararlanarak kârlar elde etmek amacı ile geçici bir süre elde tutulmak üzere alınan hisse senedi, tahvil, hazine bonosu, finansman bonosu, yatırım fonu katılma belgesi, kâr-zarar ortaklığı belgesi, gelir ortaklığı senedi gibi, menkul kıymetler ile bunlara ait değer azalma karşılıkları 90 güne kadar tahsil edilebilir nitelikte tutarlar 0-3 ay alanına, toplam bakiye tüm vadeler alanına olmak üzere vade ayrımında yazılacaktır.
İlgili hesaplar: 110. Hisse Senetleri  111. Özel Kesim Tahvil, Senet ve Bonoları 112. Kamu Kesimi Tahvil, Senet ve Bonoları 118. Diğer Menkul Kıymetler 119. Menkul Kıymetler Değer Düşüklüğü Karşılığı (-)</t>
  </si>
  <si>
    <t>Firmanın ticari ilişkisi nedeniyle ortaya çıkan nitelikte senetli ve senetsiz alacak tutarları, 90 güne kadar tahsil edilebilir nitelikte tutarlar 0-3 ay alanına, toplam bakiye tüm vadeler alanına olmak üzere 7.1 ve 7.2 kalemlerine yurt içi ve yurt dışı ayrımında yazılacaktır.  Firmanın ilişkili taraflarından (Ortaklar, İştirakler ve Bağlı Ortaklıklar) olan ticari alacakları da bu kalem altına yazılacaktır.
İlgili hesaplar:  120. Alıcılar 121. Alacak Senetleri 126. Verilen Depozito ve Teminatlar 127. Diğer Ticari Alacaklar 128. Şüpheli Ticari Alacaklar 129. Şüpheli Ticari Alacaklar Karşılığı (-)  220. Alıcılar 221. Alacak Senetleri 226. Verilen Depozito ve Teminatlar 229. Şüpheli Ticari Alacaklar Karşılığı(-)</t>
  </si>
  <si>
    <t>Firmanın ilişkili taraflarından olan ve ticari bir işlemden kaynaklanmayan senetli ve senetsiz alacak tutarları 90 güne kadar tahsil edilebilir nitelikte tutarlar 0-3 ay alanına, toplam bakiye tüm vadeler alanına olmak üzere vade ayrımında yazılacaktır.
İlgili hesaplar: 131. Ortaklardan Alacaklar 132. İştiraklerden Alacaklar 133. Bağlı Ortaklıklardan Alacaklar 231. Ortaklardan Alacaklar 232. İştiraklerden Alacaklar 233. Bağlı Ortaklıklardan Alacaklar</t>
  </si>
  <si>
    <t>Firmanın ilişkili tarafları dışındaki taraflardan olan ve ticari bir işlemden kaynaklanmayan senetli ve senetsiz alacak tutarları 90 güne kadar tahsil edilebilir nitelikte tutarlar 0-3 ay alanına, toplam bakiye tüm vadeler alanına olmak üzere vade ayrımında yazılacaktır. 
İlgili hesaplar:  135. Personelden Alacaklar 136. Diğer Çeşitli Alacaklar 138. Şüpheli Diğer Alacaklar  139. Şüpheli Diğer Alacaklar Karşılığı(-) 235. Personelden Alacaklar  236. Diğer Çeşitli Alacaklar 239. Şüpheli Diğer Alacaklar Karşılığı(-)</t>
  </si>
  <si>
    <t>Bu grupta Yabancı Para kalemler, raporlama yapılan tarih ile tahsilatın yapılacağı tarih arasındaki gün sayısı dikkate alınarak  vade ayrımında raporlanacaktır.</t>
  </si>
  <si>
    <t>Bu grupta Yabancı Para kalemler, raporlama yapılan tarih ile ödemenin yapılacağı tarih arasındaki gün sayısı dikkate alınarak  vade ayrımında raporlanacaktır.</t>
  </si>
  <si>
    <t>Firmanın ticari ilişkisi nedeniyle ortaya çıkan senetli ve senetsiz borç tutarlarının vadesi 90 gün içinde dolan bakiyesi 0-3 ay alanına, toplam bakiye tüm vadeler alanına olmak üzere 2.1 ve 2.2 kalemlerine yurt içi ve yurt dışı ayrımında yazılacaktır.
İlgili hesaplar:  320. Satıcılar  321. Borç Senetleri  326. Alınan Depozito ve Teminatlar  329. Diğer Ticari Borçlar 420. Satıcılar  421. Borç Senetleri  426. Alınan Depozito ve Teminatlar  429. Diğer Ticari Borçlar</t>
  </si>
  <si>
    <r>
      <t xml:space="preserve">Her hesap için açıklamayı kalemlerin üzerine geldiğinizde görebilirsiniz. Ayrıca uygulamada yardımcı olması amacıyla her hesaba yazılacak olan tutarların Tek Düzen Hesap Planı çerçevesinde karşılığı “İlgili hesaplar” başlığı altında yer almaktadır. “İlgili hesaplar” altında düzenleyici hesapların bulunması halinde bu tutarların netleştirilmesi ve ilgili kaleme o şekilde yazılması gerekmektedir.
</t>
    </r>
    <r>
      <rPr>
        <sz val="11"/>
        <rFont val="Open Sans"/>
        <charset val="162"/>
      </rPr>
      <t xml:space="preserve">Ancak firmanın muhasebe uygulamaları çerçevesinde belirli tutarların çeşitli nedenlerle (hesabın takibi, cari hesap takibi gibi) farklı hesap kodları altında izlemesi durumunda ilgili tutarlar hesap açıklamasında belirtilen tanımı karşılayan ilgili hesaba yazılmalıdır. 
</t>
    </r>
  </si>
  <si>
    <r>
      <t xml:space="preserve">
</t>
    </r>
    <r>
      <rPr>
        <sz val="11"/>
        <rFont val="Open "/>
        <charset val="162"/>
      </rPr>
      <t xml:space="preserve">Alacak ve borç hesapları için reeskont hesaplanması yapılmayacaktır. Stoklar, alacak ve borçlar kalemleri en son kesinleşmiş veri ile diğer parasal kalemler en güncel haliyle bilançoya yansıtılacaktır. 
</t>
    </r>
  </si>
  <si>
    <t>Özet Döviz Pozisyonu Formu, raporlama yükümlülüğün doğduğu ayın sonundaki mevcut döviz pozisyonu ve bu tarihten sonraki üç aya ve tüm vadelere ilişkin yabancı para varlık ve yükümlülük oluşumu dikkate alınarak raporlanacaktır. Ayrıca tüm vadelere ilişkin pozisyon durumu da bilgi amaçlı olarak doldurulacaktır.</t>
  </si>
  <si>
    <t xml:space="preserve">Tüm tutarlar, yabancı para cinsinden hesap bakiyelerinin Türk Lirası cinsinden karşılığı olarak raporlanacaktır. Buna göre ABD doları, Euro ve diğer yabancı para, raporlama tarihi itibarıyla geçerli olan ve Türkiye Cumhuriyet Merkez Bankası (TCMB)  tarafından yayımlanan döviz alış kurları  kullanılarak Türk Lirasına çevrilecek ve toplanarak ilgili alanlara yazılacaktır. </t>
  </si>
  <si>
    <t>Tarih: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</si>
</sst>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31">
    <font>
      <sz val="11"/>
      <color theme="1"/>
      <name val="Calibri Light"/>
      <family val="2"/>
      <scheme val="minor"/>
    </font>
    <font>
      <sz val="11"/>
      <color theme="1"/>
      <name val="Calibri Light"/>
      <family val="2"/>
      <charset val="162"/>
      <scheme val="minor"/>
    </font>
    <font>
      <sz val="11"/>
      <color theme="1"/>
      <name val="Calibri Light"/>
      <family val="2"/>
      <scheme val="minor"/>
    </font>
    <font>
      <sz val="10"/>
      <name val="Arial"/>
      <family val="2"/>
      <charset val="162"/>
    </font>
    <font>
      <sz val="9"/>
      <color indexed="81"/>
      <name val="Tahoma"/>
      <family val="2"/>
    </font>
    <font>
      <sz val="9"/>
      <color indexed="81"/>
      <name val="Tahoma"/>
      <family val="2"/>
      <charset val="162"/>
    </font>
    <font>
      <sz val="9"/>
      <color theme="1"/>
      <name val="Open Sans"/>
      <family val="2"/>
      <charset val="162"/>
    </font>
    <font>
      <sz val="9"/>
      <color theme="1"/>
      <name val="Open Sans"/>
      <family val="2"/>
    </font>
    <font>
      <sz val="10"/>
      <color theme="1"/>
      <name val="Open Sans"/>
      <family val="2"/>
    </font>
    <font>
      <sz val="9"/>
      <name val="Open Sans"/>
      <family val="2"/>
    </font>
    <font>
      <b/>
      <sz val="11"/>
      <color theme="1"/>
      <name val="Calibri Light"/>
      <family val="2"/>
      <charset val="162"/>
      <scheme val="minor"/>
    </font>
    <font>
      <b/>
      <sz val="14"/>
      <color theme="0"/>
      <name val="Calibri Light"/>
      <family val="2"/>
      <charset val="162"/>
      <scheme val="minor"/>
    </font>
    <font>
      <sz val="9"/>
      <color theme="0"/>
      <name val="Open Sans"/>
      <family val="2"/>
    </font>
    <font>
      <sz val="12"/>
      <color theme="1"/>
      <name val="Calibri Light"/>
      <family val="2"/>
      <scheme val="minor"/>
    </font>
    <font>
      <sz val="11"/>
      <name val="Open Sans"/>
      <charset val="162"/>
    </font>
    <font>
      <sz val="11"/>
      <name val="Open "/>
      <charset val="162"/>
    </font>
    <font>
      <b/>
      <sz val="14"/>
      <color theme="0"/>
      <name val="Calibri"/>
      <family val="2"/>
      <charset val="162"/>
    </font>
    <font>
      <b/>
      <sz val="12"/>
      <color theme="0"/>
      <name val="Open Sans"/>
      <family val="2"/>
    </font>
    <font>
      <b/>
      <sz val="11"/>
      <color rgb="FFC00000"/>
      <name val="Open Sans"/>
      <family val="2"/>
    </font>
    <font>
      <b/>
      <sz val="11"/>
      <color rgb="FFC00000"/>
      <name val="Open Sans"/>
      <family val="2"/>
      <charset val="162"/>
    </font>
    <font>
      <sz val="10"/>
      <color theme="1"/>
      <name val="Open Sans"/>
      <family val="2"/>
      <charset val="162"/>
    </font>
    <font>
      <b/>
      <u/>
      <sz val="10"/>
      <name val="Open Sans"/>
      <family val="2"/>
    </font>
    <font>
      <b/>
      <sz val="10"/>
      <name val="Open Sans"/>
      <family val="2"/>
    </font>
    <font>
      <sz val="11"/>
      <color rgb="FFC00000"/>
      <name val="Open Sans"/>
      <charset val="162"/>
    </font>
    <font>
      <b/>
      <sz val="11"/>
      <color rgb="FFC00000"/>
      <name val="Open Sans"/>
      <charset val="162"/>
    </font>
    <font>
      <b/>
      <sz val="14"/>
      <color theme="0"/>
      <name val="Open sans"/>
      <charset val="162"/>
    </font>
    <font>
      <sz val="11"/>
      <color theme="1"/>
      <name val="Open sans"/>
      <charset val="162"/>
    </font>
    <font>
      <sz val="9"/>
      <color theme="1"/>
      <name val="Open sans"/>
      <charset val="162"/>
    </font>
    <font>
      <sz val="10"/>
      <color theme="1"/>
      <name val="Open sans"/>
      <charset val="162"/>
    </font>
    <font>
      <i/>
      <sz val="10"/>
      <color theme="1"/>
      <name val="Open Sans"/>
      <charset val="162"/>
    </font>
    <font>
      <sz val="12"/>
      <name val="Calibri"/>
      <family val="2"/>
      <charset val="162"/>
    </font>
  </fonts>
  <fills count="12">
    <fill>
      <patternFill patternType="none"/>
    </fill>
    <fill>
      <patternFill patternType="gray125"/>
    </fill>
    <fill>
      <patternFill patternType="solid">
        <fgColor rgb="FF008AAB"/>
        <bgColor theme="9"/>
      </patternFill>
    </fill>
    <fill>
      <patternFill patternType="solid">
        <fgColor theme="2"/>
        <bgColor indexed="64"/>
      </patternFill>
    </fill>
    <fill>
      <patternFill patternType="solid">
        <fgColor theme="9"/>
        <bgColor indexed="64"/>
      </patternFill>
    </fill>
    <fill>
      <patternFill patternType="solid">
        <fgColor theme="4"/>
        <bgColor indexed="64"/>
      </patternFill>
    </fill>
    <fill>
      <patternFill patternType="solid">
        <fgColor rgb="FFD50032"/>
        <bgColor indexed="64"/>
      </patternFill>
    </fill>
    <fill>
      <patternFill patternType="solid">
        <fgColor theme="8"/>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C00000"/>
        <bgColor indexed="64"/>
      </patternFill>
    </fill>
  </fills>
  <borders count="30">
    <border>
      <left/>
      <right/>
      <top/>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right/>
      <top/>
      <bottom style="thick">
        <color theme="4"/>
      </bottom>
      <diagonal/>
    </border>
    <border>
      <left style="thick">
        <color theme="4"/>
      </left>
      <right/>
      <top style="thick">
        <color theme="4"/>
      </top>
      <bottom/>
      <diagonal/>
    </border>
    <border>
      <left/>
      <right/>
      <top style="thick">
        <color theme="4"/>
      </top>
      <bottom/>
      <diagonal/>
    </border>
    <border>
      <left style="thick">
        <color theme="4"/>
      </left>
      <right/>
      <top/>
      <bottom style="thick">
        <color theme="4"/>
      </bottom>
      <diagonal/>
    </border>
    <border>
      <left style="thick">
        <color theme="4"/>
      </left>
      <right/>
      <top/>
      <bottom/>
      <diagonal/>
    </border>
    <border>
      <left style="thick">
        <color theme="4"/>
      </left>
      <right/>
      <top style="thin">
        <color theme="1"/>
      </top>
      <bottom style="thin">
        <color theme="1"/>
      </bottom>
      <diagonal/>
    </border>
    <border>
      <left style="thick">
        <color theme="4"/>
      </left>
      <right/>
      <top style="thin">
        <color theme="1"/>
      </top>
      <bottom/>
      <diagonal/>
    </border>
    <border>
      <left style="thick">
        <color theme="4"/>
      </left>
      <right/>
      <top style="thin">
        <color theme="1"/>
      </top>
      <bottom style="thick">
        <color theme="4"/>
      </bottom>
      <diagonal/>
    </border>
    <border>
      <left style="thick">
        <color theme="4"/>
      </left>
      <right/>
      <top style="thin">
        <color indexed="64"/>
      </top>
      <bottom style="thin">
        <color indexed="64"/>
      </bottom>
      <diagonal/>
    </border>
    <border>
      <left style="thick">
        <color theme="4"/>
      </left>
      <right/>
      <top/>
      <bottom style="thin">
        <color indexed="64"/>
      </bottom>
      <diagonal/>
    </border>
    <border>
      <left style="thick">
        <color theme="4"/>
      </left>
      <right style="thick">
        <color theme="4"/>
      </right>
      <top style="thick">
        <color theme="4"/>
      </top>
      <bottom/>
      <diagonal/>
    </border>
    <border>
      <left style="thick">
        <color theme="4"/>
      </left>
      <right style="thick">
        <color theme="4"/>
      </right>
      <top style="thin">
        <color indexed="64"/>
      </top>
      <bottom style="thin">
        <color indexed="64"/>
      </bottom>
      <diagonal/>
    </border>
    <border>
      <left style="thick">
        <color theme="4"/>
      </left>
      <right/>
      <top/>
      <bottom style="thin">
        <color theme="1"/>
      </bottom>
      <diagonal/>
    </border>
    <border>
      <left style="thick">
        <color theme="4"/>
      </left>
      <right/>
      <top style="thin">
        <color theme="1"/>
      </top>
      <bottom style="medium">
        <color theme="1"/>
      </bottom>
      <diagonal/>
    </border>
    <border>
      <left style="thick">
        <color theme="4"/>
      </left>
      <right/>
      <top style="thin">
        <color indexed="64"/>
      </top>
      <bottom style="medium">
        <color auto="1"/>
      </bottom>
      <diagonal/>
    </border>
    <border>
      <left style="thick">
        <color theme="4"/>
      </left>
      <right style="thick">
        <color theme="4"/>
      </right>
      <top/>
      <bottom/>
      <diagonal/>
    </border>
    <border>
      <left style="thick">
        <color theme="4"/>
      </left>
      <right style="thick">
        <color theme="4"/>
      </right>
      <top style="thin">
        <color theme="1"/>
      </top>
      <bottom style="medium">
        <color theme="1"/>
      </bottom>
      <diagonal/>
    </border>
    <border>
      <left style="thick">
        <color theme="4"/>
      </left>
      <right style="thick">
        <color theme="4"/>
      </right>
      <top/>
      <bottom style="thin">
        <color theme="1"/>
      </bottom>
      <diagonal/>
    </border>
    <border>
      <left style="thick">
        <color theme="4"/>
      </left>
      <right style="thick">
        <color theme="4"/>
      </right>
      <top style="thin">
        <color theme="1"/>
      </top>
      <bottom style="thick">
        <color theme="4"/>
      </bottom>
      <diagonal/>
    </border>
    <border>
      <left style="medium">
        <color indexed="64"/>
      </left>
      <right style="medium">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s>
  <cellStyleXfs count="4">
    <xf numFmtId="0" fontId="0" fillId="0" borderId="0"/>
    <xf numFmtId="0" fontId="2" fillId="0" borderId="0"/>
    <xf numFmtId="0" fontId="1" fillId="0" borderId="0"/>
    <xf numFmtId="0" fontId="3" fillId="0" borderId="0"/>
  </cellStyleXfs>
  <cellXfs count="87">
    <xf numFmtId="0" fontId="0" fillId="0" borderId="0" xfId="0"/>
    <xf numFmtId="164" fontId="0" fillId="0" borderId="0" xfId="0" applyNumberFormat="1"/>
    <xf numFmtId="0" fontId="1" fillId="0" borderId="0" xfId="2"/>
    <xf numFmtId="0" fontId="6" fillId="0" borderId="0" xfId="0" applyFont="1" applyAlignment="1" applyProtection="1">
      <alignment vertical="center"/>
      <protection hidden="1"/>
    </xf>
    <xf numFmtId="0" fontId="7" fillId="0" borderId="0" xfId="0" applyFont="1" applyAlignment="1" applyProtection="1">
      <alignment vertical="center"/>
      <protection hidden="1"/>
    </xf>
    <xf numFmtId="0" fontId="7" fillId="0" borderId="0" xfId="0" applyFont="1" applyBorder="1" applyAlignment="1" applyProtection="1">
      <alignment vertical="center"/>
      <protection hidden="1"/>
    </xf>
    <xf numFmtId="0" fontId="8" fillId="0" borderId="0" xfId="0" applyFont="1" applyAlignment="1" applyProtection="1">
      <alignment vertical="center"/>
      <protection hidden="1"/>
    </xf>
    <xf numFmtId="0" fontId="9" fillId="0" borderId="5" xfId="0" applyFont="1" applyBorder="1" applyAlignment="1" applyProtection="1">
      <alignment vertical="center"/>
      <protection hidden="1"/>
    </xf>
    <xf numFmtId="0" fontId="9" fillId="0" borderId="0" xfId="0" applyFont="1" applyAlignment="1" applyProtection="1">
      <alignment vertical="center"/>
      <protection hidden="1"/>
    </xf>
    <xf numFmtId="0" fontId="9" fillId="0" borderId="8" xfId="0" applyFont="1" applyBorder="1" applyAlignment="1" applyProtection="1">
      <alignment vertical="center"/>
      <protection hidden="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0" fillId="3" borderId="0" xfId="0" applyFill="1" applyProtection="1">
      <protection hidden="1"/>
    </xf>
    <xf numFmtId="0" fontId="10" fillId="3" borderId="0" xfId="0" applyFont="1" applyFill="1" applyAlignment="1" applyProtection="1">
      <alignment vertical="center"/>
      <protection hidden="1"/>
    </xf>
    <xf numFmtId="0" fontId="10" fillId="3" borderId="0" xfId="0" applyFont="1" applyFill="1" applyAlignment="1" applyProtection="1">
      <alignment horizontal="center" vertical="center"/>
      <protection hidden="1"/>
    </xf>
    <xf numFmtId="0" fontId="0" fillId="3" borderId="0" xfId="0" applyFill="1" applyAlignment="1" applyProtection="1">
      <alignment horizontal="center" vertical="center"/>
      <protection hidden="1"/>
    </xf>
    <xf numFmtId="0" fontId="10" fillId="3" borderId="0" xfId="0" applyFont="1" applyFill="1" applyAlignment="1" applyProtection="1">
      <alignment vertical="center" wrapText="1"/>
      <protection hidden="1"/>
    </xf>
    <xf numFmtId="0" fontId="0" fillId="0" borderId="0" xfId="0" applyAlignment="1">
      <alignment horizontal="center"/>
    </xf>
    <xf numFmtId="0" fontId="0" fillId="0" borderId="0" xfId="0" applyProtection="1">
      <protection hidden="1"/>
    </xf>
    <xf numFmtId="0" fontId="10" fillId="0" borderId="0" xfId="0" applyFont="1" applyAlignment="1" applyProtection="1">
      <alignment vertical="center"/>
      <protection hidden="1"/>
    </xf>
    <xf numFmtId="0" fontId="10" fillId="0" borderId="0" xfId="0" applyFont="1" applyAlignment="1" applyProtection="1">
      <alignment horizontal="center" vertical="center"/>
      <protection hidden="1"/>
    </xf>
    <xf numFmtId="0" fontId="10" fillId="0" borderId="0" xfId="0" applyFont="1" applyAlignment="1" applyProtection="1">
      <alignment vertical="center" wrapText="1"/>
      <protection hidden="1"/>
    </xf>
    <xf numFmtId="0" fontId="0" fillId="0" borderId="0" xfId="0" applyAlignment="1" applyProtection="1">
      <alignment horizontal="center" vertical="center"/>
      <protection hidden="1"/>
    </xf>
    <xf numFmtId="0" fontId="0" fillId="4" borderId="0" xfId="0" applyFill="1" applyProtection="1">
      <protection hidden="1"/>
    </xf>
    <xf numFmtId="0" fontId="10" fillId="4" borderId="0" xfId="0" applyFont="1" applyFill="1" applyAlignment="1" applyProtection="1">
      <alignment vertical="center"/>
      <protection hidden="1"/>
    </xf>
    <xf numFmtId="0" fontId="10" fillId="4" borderId="0" xfId="0" applyFont="1" applyFill="1" applyAlignment="1" applyProtection="1">
      <alignment horizontal="center" vertical="center"/>
      <protection hidden="1"/>
    </xf>
    <xf numFmtId="0" fontId="0" fillId="4" borderId="0" xfId="0" applyFill="1" applyAlignment="1" applyProtection="1">
      <alignment horizontal="center" vertical="center"/>
      <protection hidden="1"/>
    </xf>
    <xf numFmtId="0" fontId="0" fillId="4" borderId="0" xfId="0" applyFill="1"/>
    <xf numFmtId="0" fontId="0" fillId="5" borderId="0" xfId="0" applyFill="1" applyProtection="1">
      <protection hidden="1"/>
    </xf>
    <xf numFmtId="0" fontId="10" fillId="5" borderId="0" xfId="0" applyFont="1" applyFill="1" applyAlignment="1" applyProtection="1">
      <alignment vertical="center"/>
      <protection hidden="1"/>
    </xf>
    <xf numFmtId="0" fontId="10" fillId="5" borderId="0" xfId="0" applyFont="1" applyFill="1" applyAlignment="1" applyProtection="1">
      <alignment horizontal="center" vertical="center"/>
      <protection hidden="1"/>
    </xf>
    <xf numFmtId="0" fontId="0" fillId="5" borderId="0" xfId="0" applyFill="1" applyAlignment="1" applyProtection="1">
      <alignment horizontal="center" vertical="center"/>
      <protection hidden="1"/>
    </xf>
    <xf numFmtId="0" fontId="0" fillId="7" borderId="0" xfId="0" applyFill="1" applyProtection="1">
      <protection hidden="1"/>
    </xf>
    <xf numFmtId="0" fontId="10" fillId="7" borderId="0" xfId="0" applyFont="1" applyFill="1" applyAlignment="1" applyProtection="1">
      <alignment vertical="center"/>
      <protection hidden="1"/>
    </xf>
    <xf numFmtId="0" fontId="10" fillId="7" borderId="0" xfId="0" applyFont="1" applyFill="1" applyAlignment="1" applyProtection="1">
      <alignment horizontal="center" vertical="center"/>
      <protection hidden="1"/>
    </xf>
    <xf numFmtId="0" fontId="0" fillId="7" borderId="0" xfId="0" applyFill="1" applyAlignment="1" applyProtection="1">
      <alignment horizontal="center" vertical="center"/>
      <protection hidden="1"/>
    </xf>
    <xf numFmtId="0" fontId="0" fillId="7" borderId="0" xfId="0" applyFill="1"/>
    <xf numFmtId="0" fontId="0" fillId="7" borderId="0" xfId="0" applyFill="1" applyAlignment="1">
      <alignment horizontal="center"/>
    </xf>
    <xf numFmtId="0" fontId="12" fillId="0" borderId="0" xfId="0" applyFont="1" applyAlignment="1" applyProtection="1">
      <alignment vertical="center"/>
      <protection hidden="1"/>
    </xf>
    <xf numFmtId="4" fontId="6" fillId="8" borderId="20" xfId="0" applyNumberFormat="1" applyFont="1" applyFill="1" applyBorder="1" applyAlignment="1" applyProtection="1">
      <alignment vertical="center"/>
      <protection hidden="1"/>
    </xf>
    <xf numFmtId="4" fontId="7" fillId="0" borderId="21" xfId="0" applyNumberFormat="1" applyFont="1" applyFill="1" applyBorder="1" applyAlignment="1" applyProtection="1">
      <alignment vertical="center"/>
      <protection locked="0"/>
    </xf>
    <xf numFmtId="4" fontId="7" fillId="0" borderId="22" xfId="0" applyNumberFormat="1" applyFont="1" applyFill="1" applyBorder="1" applyAlignment="1" applyProtection="1">
      <alignment vertical="center"/>
      <protection locked="0"/>
    </xf>
    <xf numFmtId="4" fontId="6" fillId="0" borderId="15" xfId="0" applyNumberFormat="1" applyFont="1" applyFill="1" applyBorder="1" applyAlignment="1" applyProtection="1">
      <alignment vertical="center"/>
      <protection locked="0"/>
    </xf>
    <xf numFmtId="0" fontId="13" fillId="0" borderId="0" xfId="0" applyFont="1"/>
    <xf numFmtId="0" fontId="16" fillId="11" borderId="23" xfId="0" applyFont="1" applyFill="1" applyBorder="1" applyAlignment="1">
      <alignment horizontal="center" wrapText="1"/>
    </xf>
    <xf numFmtId="0" fontId="17" fillId="6" borderId="6" xfId="0" applyFont="1" applyFill="1" applyBorder="1" applyAlignment="1" applyProtection="1">
      <alignment horizontal="left" vertical="center"/>
      <protection hidden="1"/>
    </xf>
    <xf numFmtId="0" fontId="17" fillId="6" borderId="4" xfId="0" applyFont="1" applyFill="1" applyBorder="1" applyAlignment="1" applyProtection="1">
      <alignment horizontal="left" vertical="center"/>
      <protection hidden="1"/>
    </xf>
    <xf numFmtId="0" fontId="18" fillId="0" borderId="17" xfId="0" applyFont="1" applyBorder="1" applyAlignment="1" applyProtection="1">
      <alignment vertical="center"/>
      <protection hidden="1"/>
    </xf>
    <xf numFmtId="0" fontId="19" fillId="0" borderId="18" xfId="0" applyFont="1" applyBorder="1" applyAlignment="1" applyProtection="1">
      <alignment vertical="center"/>
      <protection hidden="1"/>
    </xf>
    <xf numFmtId="0" fontId="19" fillId="0" borderId="7" xfId="0" applyFont="1" applyBorder="1" applyAlignment="1" applyProtection="1">
      <alignment vertical="center"/>
      <protection hidden="1"/>
    </xf>
    <xf numFmtId="0" fontId="20" fillId="0" borderId="13" xfId="0" applyFont="1" applyBorder="1" applyAlignment="1" applyProtection="1">
      <alignment vertical="center"/>
      <protection hidden="1"/>
    </xf>
    <xf numFmtId="0" fontId="20" fillId="0" borderId="12" xfId="0" applyFont="1" applyBorder="1" applyAlignment="1" applyProtection="1">
      <alignment horizontal="left" vertical="center" indent="2"/>
      <protection hidden="1"/>
    </xf>
    <xf numFmtId="0" fontId="20" fillId="0" borderId="12" xfId="0" applyFont="1" applyBorder="1" applyAlignment="1" applyProtection="1">
      <alignment vertical="center"/>
      <protection hidden="1"/>
    </xf>
    <xf numFmtId="0" fontId="21" fillId="0" borderId="14" xfId="0" applyFont="1" applyBorder="1" applyAlignment="1" applyProtection="1">
      <alignment horizontal="center" vertical="center" wrapText="1"/>
      <protection hidden="1"/>
    </xf>
    <xf numFmtId="0" fontId="22" fillId="0" borderId="19" xfId="0" applyFont="1" applyBorder="1" applyAlignment="1" applyProtection="1">
      <alignment horizontal="center" vertical="center" wrapText="1"/>
      <protection hidden="1"/>
    </xf>
    <xf numFmtId="0" fontId="23" fillId="0" borderId="27" xfId="0" applyFont="1" applyBorder="1" applyAlignment="1" applyProtection="1">
      <alignment vertical="center" wrapText="1"/>
      <protection hidden="1"/>
    </xf>
    <xf numFmtId="0" fontId="23" fillId="0" borderId="29" xfId="0" applyFont="1" applyBorder="1" applyAlignment="1" applyProtection="1">
      <alignment vertical="center" wrapText="1"/>
      <protection hidden="1"/>
    </xf>
    <xf numFmtId="0" fontId="26" fillId="0" borderId="0" xfId="0" applyFont="1"/>
    <xf numFmtId="0" fontId="24" fillId="0" borderId="26" xfId="0" applyFont="1" applyBorder="1" applyAlignment="1" applyProtection="1">
      <alignment vertical="center"/>
      <protection hidden="1"/>
    </xf>
    <xf numFmtId="0" fontId="27" fillId="0" borderId="0" xfId="0" applyFont="1" applyAlignment="1" applyProtection="1">
      <alignment vertical="center"/>
      <protection hidden="1"/>
    </xf>
    <xf numFmtId="0" fontId="28" fillId="0" borderId="26" xfId="0" applyFont="1" applyBorder="1" applyAlignment="1" applyProtection="1">
      <alignment horizontal="left" vertical="center" indent="2"/>
      <protection hidden="1"/>
    </xf>
    <xf numFmtId="0" fontId="28" fillId="0" borderId="26" xfId="0" applyFont="1" applyFill="1" applyBorder="1" applyAlignment="1" applyProtection="1">
      <alignment horizontal="left" vertical="center" indent="2"/>
      <protection hidden="1"/>
    </xf>
    <xf numFmtId="0" fontId="28" fillId="0" borderId="26" xfId="0" applyFont="1" applyBorder="1" applyAlignment="1" applyProtection="1">
      <alignment vertical="center"/>
      <protection hidden="1"/>
    </xf>
    <xf numFmtId="0" fontId="24" fillId="0" borderId="28" xfId="0" applyFont="1" applyBorder="1" applyAlignment="1" applyProtection="1">
      <alignment vertical="center"/>
      <protection hidden="1"/>
    </xf>
    <xf numFmtId="0" fontId="28" fillId="0" borderId="27" xfId="0" applyFont="1" applyBorder="1" applyAlignment="1" applyProtection="1">
      <alignment vertical="center"/>
      <protection hidden="1"/>
    </xf>
    <xf numFmtId="0" fontId="28" fillId="0" borderId="27" xfId="0" applyFont="1" applyBorder="1" applyAlignment="1">
      <alignment wrapText="1"/>
    </xf>
    <xf numFmtId="0" fontId="28" fillId="0" borderId="27" xfId="0" applyFont="1" applyBorder="1" applyAlignment="1" applyProtection="1">
      <alignment vertical="center" wrapText="1"/>
      <protection hidden="1"/>
    </xf>
    <xf numFmtId="0" fontId="28" fillId="0" borderId="0" xfId="0" applyFont="1" applyAlignment="1">
      <alignment wrapText="1"/>
    </xf>
    <xf numFmtId="0" fontId="20" fillId="0" borderId="16" xfId="0" applyFont="1" applyBorder="1" applyAlignment="1" applyProtection="1">
      <alignment vertical="center"/>
      <protection hidden="1"/>
    </xf>
    <xf numFmtId="0" fontId="20" fillId="0" borderId="9" xfId="0" applyFont="1" applyBorder="1" applyAlignment="1" applyProtection="1">
      <alignment vertical="center"/>
      <protection hidden="1"/>
    </xf>
    <xf numFmtId="0" fontId="20" fillId="0" borderId="9" xfId="0" applyFont="1" applyFill="1" applyBorder="1" applyAlignment="1" applyProtection="1">
      <alignment vertical="center"/>
      <protection hidden="1"/>
    </xf>
    <xf numFmtId="0" fontId="20" fillId="0" borderId="10" xfId="0" applyFont="1" applyBorder="1" applyAlignment="1" applyProtection="1">
      <alignment vertical="center"/>
      <protection hidden="1"/>
    </xf>
    <xf numFmtId="0" fontId="20" fillId="0" borderId="11" xfId="0" applyFont="1" applyBorder="1" applyAlignment="1" applyProtection="1">
      <alignment vertical="center"/>
      <protection hidden="1"/>
    </xf>
    <xf numFmtId="0" fontId="29" fillId="0" borderId="9" xfId="0" applyFont="1" applyFill="1" applyBorder="1" applyAlignment="1" applyProtection="1">
      <alignment horizontal="left" vertical="center" indent="1"/>
      <protection hidden="1"/>
    </xf>
    <xf numFmtId="0" fontId="29" fillId="0" borderId="9" xfId="0" applyFont="1" applyBorder="1" applyAlignment="1" applyProtection="1">
      <alignment horizontal="left" vertical="center" indent="1"/>
      <protection hidden="1"/>
    </xf>
    <xf numFmtId="0" fontId="29" fillId="0" borderId="12" xfId="0" applyFont="1" applyBorder="1" applyAlignment="1" applyProtection="1">
      <alignment horizontal="left" vertical="center" indent="1"/>
      <protection hidden="1"/>
    </xf>
    <xf numFmtId="0" fontId="30" fillId="9" borderId="23" xfId="0" applyFont="1" applyFill="1" applyBorder="1" applyAlignment="1">
      <alignment horizontal="left" wrapText="1"/>
    </xf>
    <xf numFmtId="0" fontId="30" fillId="10" borderId="23" xfId="0" applyFont="1" applyFill="1" applyBorder="1" applyAlignment="1">
      <alignment horizontal="left" wrapText="1"/>
    </xf>
    <xf numFmtId="4" fontId="7" fillId="0" borderId="21" xfId="0" applyNumberFormat="1" applyFont="1" applyFill="1" applyBorder="1" applyAlignment="1" applyProtection="1">
      <alignment vertical="center"/>
    </xf>
    <xf numFmtId="4" fontId="6" fillId="0" borderId="15" xfId="0" applyNumberFormat="1" applyFont="1" applyFill="1" applyBorder="1" applyAlignment="1" applyProtection="1">
      <alignment vertical="center"/>
    </xf>
    <xf numFmtId="0" fontId="17" fillId="6" borderId="6" xfId="0" applyFont="1" applyFill="1" applyBorder="1" applyAlignment="1" applyProtection="1">
      <alignment horizontal="left" vertical="center"/>
      <protection locked="0" hidden="1"/>
    </xf>
    <xf numFmtId="0" fontId="17" fillId="6" borderId="4" xfId="0" applyFont="1" applyFill="1" applyBorder="1" applyAlignment="1" applyProtection="1">
      <alignment horizontal="left" vertical="center"/>
      <protection locked="0" hidden="1"/>
    </xf>
    <xf numFmtId="14" fontId="17" fillId="6" borderId="5" xfId="0" applyNumberFormat="1" applyFont="1" applyFill="1" applyBorder="1" applyAlignment="1" applyProtection="1">
      <alignment horizontal="center" vertical="center"/>
      <protection locked="0" hidden="1"/>
    </xf>
    <xf numFmtId="14" fontId="17" fillId="6" borderId="7" xfId="0" applyNumberFormat="1" applyFont="1" applyFill="1" applyBorder="1" applyAlignment="1" applyProtection="1">
      <alignment horizontal="center" vertical="center"/>
      <protection locked="0" hidden="1"/>
    </xf>
    <xf numFmtId="0" fontId="25" fillId="11" borderId="24" xfId="0" applyFont="1" applyFill="1" applyBorder="1" applyAlignment="1">
      <alignment horizontal="center" wrapText="1"/>
    </xf>
    <xf numFmtId="0" fontId="25" fillId="11" borderId="25" xfId="0" applyFont="1" applyFill="1" applyBorder="1" applyAlignment="1">
      <alignment horizontal="center" wrapText="1"/>
    </xf>
  </cellXfs>
  <cellStyles count="4">
    <cellStyle name="Normal" xfId="0" builtinId="0"/>
    <cellStyle name="Normal 2" xfId="1"/>
    <cellStyle name="Normal 2 2" xfId="3"/>
    <cellStyle name="Normal 3" xfId="2"/>
  </cellStyles>
  <dxfs count="0"/>
  <tableStyles count="0" defaultTableStyle="TableStyleMedium2" defaultPivotStyle="PivotStyleLight16"/>
  <colors>
    <mruColors>
      <color rgb="FFC00000"/>
      <color rgb="FFD50032"/>
      <color rgb="FF008A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customXml" Target="../customXml/item6.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a:themeElements>
    <a:clrScheme name="Custom 2">
      <a:dk1>
        <a:srgbClr val="000000"/>
      </a:dk1>
      <a:lt1>
        <a:sysClr val="window" lastClr="FFFFFF"/>
      </a:lt1>
      <a:dk2>
        <a:srgbClr val="D8D8D8"/>
      </a:dk2>
      <a:lt2>
        <a:srgbClr val="D8D8D8"/>
      </a:lt2>
      <a:accent1>
        <a:srgbClr val="D50032"/>
      </a:accent1>
      <a:accent2>
        <a:srgbClr val="1C3144"/>
      </a:accent2>
      <a:accent3>
        <a:srgbClr val="D4BE9B"/>
      </a:accent3>
      <a:accent4>
        <a:srgbClr val="5E8CC6"/>
      </a:accent4>
      <a:accent5>
        <a:srgbClr val="F9C213"/>
      </a:accent5>
      <a:accent6>
        <a:srgbClr val="B594B6"/>
      </a:accent6>
      <a:hlink>
        <a:srgbClr val="137547"/>
      </a:hlink>
      <a:folHlink>
        <a:srgbClr val="9DB5B2"/>
      </a:folHlink>
    </a:clrScheme>
    <a:fontScheme name="Grafik">
      <a:majorFont>
        <a:latin typeface="Calibri Light"/>
        <a:ea typeface=""/>
        <a:cs typeface=""/>
      </a:majorFont>
      <a:minorFont>
        <a:latin typeface="Calibri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XFC18"/>
  <sheetViews>
    <sheetView zoomScaleNormal="100" workbookViewId="0"/>
  </sheetViews>
  <sheetFormatPr defaultColWidth="0" defaultRowHeight="14.6" zeroHeight="1"/>
  <cols>
    <col min="1" max="1" width="113.765625" customWidth="1"/>
    <col min="2" max="16383" width="9" hidden="1"/>
    <col min="16384" max="16384" width="17" hidden="1" customWidth="1"/>
  </cols>
  <sheetData>
    <row r="1" spans="1:1" ht="18.899999999999999" thickBot="1">
      <c r="A1" s="45" t="s">
        <v>86</v>
      </c>
    </row>
    <row r="2" spans="1:1" s="44" customFormat="1" ht="75.75" customHeight="1" thickBot="1">
      <c r="A2" s="77" t="s">
        <v>122</v>
      </c>
    </row>
    <row r="3" spans="1:1" s="44" customFormat="1" ht="59.25" customHeight="1" thickBot="1">
      <c r="A3" s="78" t="s">
        <v>84</v>
      </c>
    </row>
    <row r="4" spans="1:1" s="44" customFormat="1" ht="18.899999999999999" thickBot="1">
      <c r="A4" s="45" t="s">
        <v>87</v>
      </c>
    </row>
    <row r="5" spans="1:1" ht="21.75" customHeight="1" thickBot="1">
      <c r="A5" s="77" t="s">
        <v>81</v>
      </c>
    </row>
    <row r="6" spans="1:1" ht="98.25" customHeight="1" thickBot="1">
      <c r="A6" s="78" t="s">
        <v>120</v>
      </c>
    </row>
    <row r="7" spans="1:1" ht="67.5" customHeight="1" thickBot="1">
      <c r="A7" s="77" t="s">
        <v>121</v>
      </c>
    </row>
    <row r="8" spans="1:1" ht="46.5" customHeight="1" thickBot="1">
      <c r="A8" s="78" t="s">
        <v>85</v>
      </c>
    </row>
    <row r="9" spans="1:1" ht="63" customHeight="1" thickBot="1">
      <c r="A9" s="77" t="s">
        <v>80</v>
      </c>
    </row>
    <row r="10" spans="1:1" ht="74.150000000000006" customHeight="1" thickBot="1">
      <c r="A10" s="78" t="s">
        <v>123</v>
      </c>
    </row>
    <row r="11" spans="1:1"/>
    <row r="12" spans="1:1"/>
    <row r="13" spans="1:1"/>
    <row r="14" spans="1:1"/>
    <row r="15" spans="1:1"/>
    <row r="16" spans="1:1"/>
    <row r="17"/>
    <row r="18"/>
  </sheetData>
  <sheetProtection formatCells="0" formatColumns="0" formatRows="0"/>
  <customSheetViews>
    <customSheetView guid="{97BE1BFE-B01B-497D-A660-685D4025E6AD}" scale="115" hiddenRows="1" hiddenColumns="1">
      <pageMargins left="0.7" right="0.7" top="0.75" bottom="0.75" header="0.3" footer="0.3"/>
      <pageSetup orientation="portrait" r:id="rId1"/>
    </customSheetView>
  </customSheetView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D37"/>
  <sheetViews>
    <sheetView showGridLines="0" tabSelected="1" zoomScaleNormal="100" workbookViewId="0">
      <pane xSplit="2" ySplit="6" topLeftCell="C7" activePane="bottomRight" state="frozen"/>
      <selection activeCell="J33" sqref="J33"/>
      <selection pane="topRight" activeCell="J33" sqref="J33"/>
      <selection pane="bottomLeft" activeCell="J33" sqref="J33"/>
      <selection pane="bottomRight" activeCell="B2" sqref="B2:B3"/>
    </sheetView>
  </sheetViews>
  <sheetFormatPr defaultColWidth="8.765625" defaultRowHeight="11.6"/>
  <cols>
    <col min="1" max="1" width="4.61328125" style="4" customWidth="1"/>
    <col min="2" max="2" width="61.84375" style="4" customWidth="1"/>
    <col min="3" max="3" width="39.23046875" style="4" customWidth="1"/>
    <col min="4" max="4" width="30.3828125" style="4" customWidth="1"/>
    <col min="5" max="7" width="12" style="4" customWidth="1"/>
    <col min="8" max="16384" width="8.765625" style="4"/>
  </cols>
  <sheetData>
    <row r="1" spans="1:4" ht="13.95" customHeight="1" thickBot="1">
      <c r="A1" s="39" t="s">
        <v>75</v>
      </c>
    </row>
    <row r="2" spans="1:4" s="6" customFormat="1" ht="15.9" thickTop="1">
      <c r="B2" s="83" t="s">
        <v>124</v>
      </c>
      <c r="C2" s="81" t="s">
        <v>82</v>
      </c>
      <c r="D2" s="46"/>
    </row>
    <row r="3" spans="1:4" s="6" customFormat="1" ht="15.9" thickBot="1">
      <c r="B3" s="84"/>
      <c r="C3" s="82" t="s">
        <v>83</v>
      </c>
      <c r="D3" s="47"/>
    </row>
    <row r="4" spans="1:4" ht="13.95" customHeight="1" thickTop="1" thickBot="1">
      <c r="C4" s="5"/>
    </row>
    <row r="5" spans="1:4" s="8" customFormat="1" ht="41.25" customHeight="1" thickTop="1">
      <c r="B5" s="7"/>
      <c r="C5" s="54" t="s">
        <v>77</v>
      </c>
      <c r="D5" s="54" t="s">
        <v>77</v>
      </c>
    </row>
    <row r="6" spans="1:4" s="8" customFormat="1" ht="12.45">
      <c r="B6" s="9"/>
      <c r="C6" s="55" t="s">
        <v>76</v>
      </c>
      <c r="D6" s="55" t="s">
        <v>97</v>
      </c>
    </row>
    <row r="7" spans="1:4" ht="14.6" thickBot="1">
      <c r="B7" s="48" t="s">
        <v>0</v>
      </c>
      <c r="C7" s="40">
        <f>+C8+C9+C10-C13+C14+C15+C16+C19+C20+C22</f>
        <v>0</v>
      </c>
      <c r="D7" s="40">
        <f>+D8+D9+D10-D13+D14+D15+D16+D19+D20+D22</f>
        <v>0</v>
      </c>
    </row>
    <row r="8" spans="1:4" ht="12.45">
      <c r="B8" s="69" t="s">
        <v>1</v>
      </c>
      <c r="C8" s="41"/>
      <c r="D8" s="41"/>
    </row>
    <row r="9" spans="1:4" ht="12.45">
      <c r="B9" s="70" t="s">
        <v>4</v>
      </c>
      <c r="C9" s="41"/>
      <c r="D9" s="41"/>
    </row>
    <row r="10" spans="1:4" ht="15" customHeight="1">
      <c r="B10" s="71" t="s">
        <v>5</v>
      </c>
      <c r="C10" s="79">
        <f>+C11+C12</f>
        <v>0</v>
      </c>
      <c r="D10" s="79">
        <f>+D11+D12</f>
        <v>0</v>
      </c>
    </row>
    <row r="11" spans="1:4" ht="12.9">
      <c r="B11" s="74" t="s">
        <v>93</v>
      </c>
      <c r="C11" s="41"/>
      <c r="D11" s="41"/>
    </row>
    <row r="12" spans="1:4" ht="12.9">
      <c r="B12" s="74" t="s">
        <v>94</v>
      </c>
      <c r="C12" s="41"/>
      <c r="D12" s="41"/>
    </row>
    <row r="13" spans="1:4" ht="12.45">
      <c r="B13" s="70" t="s">
        <v>74</v>
      </c>
      <c r="C13" s="41"/>
      <c r="D13" s="41"/>
    </row>
    <row r="14" spans="1:4" ht="12.45">
      <c r="B14" s="71" t="s">
        <v>6</v>
      </c>
      <c r="C14" s="41"/>
      <c r="D14" s="41"/>
    </row>
    <row r="15" spans="1:4" ht="12.45">
      <c r="B15" s="70" t="s">
        <v>7</v>
      </c>
      <c r="C15" s="41"/>
      <c r="D15" s="41"/>
    </row>
    <row r="16" spans="1:4" ht="12.45">
      <c r="B16" s="70" t="s">
        <v>8</v>
      </c>
      <c r="C16" s="79">
        <f>+C17+C18</f>
        <v>0</v>
      </c>
      <c r="D16" s="79">
        <f>+D17+D18</f>
        <v>0</v>
      </c>
    </row>
    <row r="17" spans="2:4" ht="12.9">
      <c r="B17" s="75" t="s">
        <v>91</v>
      </c>
      <c r="C17" s="41"/>
      <c r="D17" s="41"/>
    </row>
    <row r="18" spans="2:4" ht="12.9">
      <c r="B18" s="75" t="s">
        <v>92</v>
      </c>
      <c r="C18" s="41"/>
      <c r="D18" s="41"/>
    </row>
    <row r="19" spans="2:4" ht="12.45">
      <c r="B19" s="71" t="s">
        <v>9</v>
      </c>
      <c r="C19" s="41"/>
      <c r="D19" s="41"/>
    </row>
    <row r="20" spans="2:4" ht="12.45">
      <c r="B20" s="70" t="s">
        <v>10</v>
      </c>
      <c r="C20" s="41"/>
      <c r="D20" s="41"/>
    </row>
    <row r="21" spans="2:4" ht="12.45">
      <c r="B21" s="72" t="s">
        <v>28</v>
      </c>
      <c r="C21" s="41"/>
      <c r="D21" s="41"/>
    </row>
    <row r="22" spans="2:4" ht="12.9" thickBot="1">
      <c r="B22" s="73" t="s">
        <v>79</v>
      </c>
      <c r="C22" s="42"/>
      <c r="D22" s="42"/>
    </row>
    <row r="23" spans="2:4" ht="15" thickTop="1" thickBot="1">
      <c r="B23" s="49" t="s">
        <v>3</v>
      </c>
      <c r="C23" s="40">
        <f>+C24+C29+C32+C33+C34+C35</f>
        <v>0</v>
      </c>
      <c r="D23" s="40">
        <f>+D24+D29+D32+D33+D34+D35</f>
        <v>0</v>
      </c>
    </row>
    <row r="24" spans="2:4" ht="12.45">
      <c r="B24" s="51" t="s">
        <v>11</v>
      </c>
      <c r="C24" s="80">
        <f>+C25+C26+C27+C28</f>
        <v>0</v>
      </c>
      <c r="D24" s="80">
        <f>+D25+D26+D27+D28</f>
        <v>0</v>
      </c>
    </row>
    <row r="25" spans="2:4" ht="12.45">
      <c r="B25" s="52" t="s">
        <v>12</v>
      </c>
      <c r="C25" s="43"/>
      <c r="D25" s="43"/>
    </row>
    <row r="26" spans="2:4" ht="12.45">
      <c r="B26" s="52" t="s">
        <v>13</v>
      </c>
      <c r="C26" s="43"/>
      <c r="D26" s="43"/>
    </row>
    <row r="27" spans="2:4" s="3" customFormat="1" ht="12.45">
      <c r="B27" s="52" t="s">
        <v>14</v>
      </c>
      <c r="C27" s="43"/>
      <c r="D27" s="43"/>
    </row>
    <row r="28" spans="2:4" s="3" customFormat="1" ht="12.45">
      <c r="B28" s="52" t="s">
        <v>15</v>
      </c>
      <c r="C28" s="43"/>
      <c r="D28" s="43"/>
    </row>
    <row r="29" spans="2:4" ht="12.45">
      <c r="B29" s="53" t="s">
        <v>16</v>
      </c>
      <c r="C29" s="80">
        <f>+C30+C31</f>
        <v>0</v>
      </c>
      <c r="D29" s="80">
        <f>+D30+D31</f>
        <v>0</v>
      </c>
    </row>
    <row r="30" spans="2:4" ht="12.9">
      <c r="B30" s="76" t="s">
        <v>95</v>
      </c>
      <c r="C30" s="43"/>
      <c r="D30" s="43"/>
    </row>
    <row r="31" spans="2:4" ht="12.9">
      <c r="B31" s="76" t="s">
        <v>96</v>
      </c>
      <c r="C31" s="43"/>
      <c r="D31" s="43"/>
    </row>
    <row r="32" spans="2:4" ht="12.45">
      <c r="B32" s="53" t="s">
        <v>17</v>
      </c>
      <c r="C32" s="43"/>
      <c r="D32" s="43"/>
    </row>
    <row r="33" spans="2:4" ht="12.45">
      <c r="B33" s="53" t="s">
        <v>18</v>
      </c>
      <c r="C33" s="43"/>
      <c r="D33" s="43"/>
    </row>
    <row r="34" spans="2:4" ht="12.45">
      <c r="B34" s="53" t="s">
        <v>19</v>
      </c>
      <c r="C34" s="43"/>
      <c r="D34" s="43"/>
    </row>
    <row r="35" spans="2:4" ht="12.45">
      <c r="B35" s="53" t="s">
        <v>78</v>
      </c>
      <c r="C35" s="43"/>
      <c r="D35" s="43"/>
    </row>
    <row r="36" spans="2:4" ht="14.6" thickBot="1">
      <c r="B36" s="50" t="s">
        <v>2</v>
      </c>
      <c r="C36" s="40">
        <f>+C7-C23</f>
        <v>0</v>
      </c>
      <c r="D36" s="40">
        <f>+D7-D23</f>
        <v>0</v>
      </c>
    </row>
    <row r="37" spans="2:4" ht="12" thickTop="1"/>
  </sheetData>
  <sheetProtection algorithmName="SHA-512" hashValue="hJKALelwhJCCSSpbTTkbqxRYF8LArOqhejaOiwfqXnE6KCNMV/zQGM6ORxti3Cozx80I9Fsiplt8Z8o/J9wRBg==" saltValue="u/wbc6hPHRusgxOXRtghVA==" spinCount="100000" sheet="1" selectLockedCells="1"/>
  <customSheetViews>
    <customSheetView guid="{97BE1BFE-B01B-497D-A660-685D4025E6AD}" showGridLines="0" fitToPage="1">
      <pane xSplit="2" ySplit="6" topLeftCell="C7" activePane="bottomRight" state="frozen"/>
      <selection pane="bottomRight"/>
      <pageMargins left="0.7" right="0.7" top="0.75" bottom="0.75" header="0.3" footer="0.3"/>
      <pageSetup paperSize="9" scale="44" orientation="landscape" r:id="rId1"/>
    </customSheetView>
  </customSheetViews>
  <mergeCells count="1">
    <mergeCell ref="B2:B3"/>
  </mergeCells>
  <dataValidations count="4">
    <dataValidation type="whole" allowBlank="1" showInputMessage="1" showErrorMessage="1" error="0'dan küçük ve 999 Milyardan büyük değer girilemez" sqref="C16:D18 C21:D21">
      <formula1>0</formula1>
      <formula2>999000000000</formula2>
    </dataValidation>
    <dataValidation type="decimal" allowBlank="1" showInputMessage="1" showErrorMessage="1" errorTitle="Hata" error="Lütfen girilen değeri kontrol ediniz. Girilen tutar 0'dan küçük ve 999 milyardan büyük olamaz." sqref="C8:D15 C19:D20 C22:D22 C26:D28 C32:D35">
      <formula1>0</formula1>
      <formula2>999999999999</formula2>
    </dataValidation>
    <dataValidation type="whole" allowBlank="1" showInputMessage="1" showErrorMessage="1" error="999 Milyardan büyük değer girilmez. " sqref="C29:D31 C36:D36">
      <formula1>0</formula1>
      <formula2>999000000000</formula2>
    </dataValidation>
    <dataValidation type="decimal" allowBlank="1" showInputMessage="1" showErrorMessage="1" sqref="C25:D25">
      <formula1>0</formula1>
      <formula2>999999999999999</formula2>
    </dataValidation>
  </dataValidations>
  <pageMargins left="0.7" right="0.7" top="0.75" bottom="0.75" header="0.3" footer="0.3"/>
  <pageSetup paperSize="9" scale="44" orientation="landscape"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sqref="A1:B1"/>
    </sheetView>
  </sheetViews>
  <sheetFormatPr defaultColWidth="8.765625" defaultRowHeight="14.15"/>
  <cols>
    <col min="1" max="1" width="41.15234375" style="58" customWidth="1"/>
    <col min="2" max="2" width="125" style="58" bestFit="1" customWidth="1"/>
    <col min="3" max="16384" width="8.765625" style="58"/>
  </cols>
  <sheetData>
    <row r="1" spans="1:2" ht="18" thickTop="1">
      <c r="A1" s="85" t="s">
        <v>88</v>
      </c>
      <c r="B1" s="86"/>
    </row>
    <row r="2" spans="1:2" s="60" customFormat="1" ht="28.3">
      <c r="A2" s="59" t="s">
        <v>89</v>
      </c>
      <c r="B2" s="56" t="s">
        <v>117</v>
      </c>
    </row>
    <row r="3" spans="1:2" s="60" customFormat="1" ht="41.15" customHeight="1">
      <c r="A3" s="61" t="s">
        <v>1</v>
      </c>
      <c r="B3" s="68" t="s">
        <v>109</v>
      </c>
    </row>
    <row r="4" spans="1:2" s="60" customFormat="1" ht="37.299999999999997">
      <c r="A4" s="61" t="s">
        <v>4</v>
      </c>
      <c r="B4" s="66" t="s">
        <v>110</v>
      </c>
    </row>
    <row r="5" spans="1:2" s="60" customFormat="1" ht="37.299999999999997">
      <c r="A5" s="62" t="s">
        <v>5</v>
      </c>
      <c r="B5" s="66" t="s">
        <v>100</v>
      </c>
    </row>
    <row r="6" spans="1:2" s="60" customFormat="1" ht="40" customHeight="1">
      <c r="A6" s="61" t="s">
        <v>74</v>
      </c>
      <c r="B6" s="66" t="s">
        <v>111</v>
      </c>
    </row>
    <row r="7" spans="1:2" s="60" customFormat="1" ht="49.75">
      <c r="A7" s="62" t="s">
        <v>6</v>
      </c>
      <c r="B7" s="66" t="s">
        <v>112</v>
      </c>
    </row>
    <row r="8" spans="1:2" s="60" customFormat="1" ht="77.150000000000006" customHeight="1">
      <c r="A8" s="61" t="s">
        <v>7</v>
      </c>
      <c r="B8" s="66" t="s">
        <v>113</v>
      </c>
    </row>
    <row r="9" spans="1:2" s="60" customFormat="1" ht="62.15">
      <c r="A9" s="61" t="s">
        <v>8</v>
      </c>
      <c r="B9" s="66" t="s">
        <v>114</v>
      </c>
    </row>
    <row r="10" spans="1:2" s="60" customFormat="1" ht="71.5" customHeight="1">
      <c r="A10" s="62" t="s">
        <v>9</v>
      </c>
      <c r="B10" s="66" t="s">
        <v>115</v>
      </c>
    </row>
    <row r="11" spans="1:2" s="60" customFormat="1" ht="55.5" customHeight="1">
      <c r="A11" s="61" t="s">
        <v>10</v>
      </c>
      <c r="B11" s="66" t="s">
        <v>116</v>
      </c>
    </row>
    <row r="12" spans="1:2" s="60" customFormat="1" ht="49.75">
      <c r="A12" s="61" t="s">
        <v>28</v>
      </c>
      <c r="B12" s="66" t="s">
        <v>98</v>
      </c>
    </row>
    <row r="13" spans="1:2" s="60" customFormat="1" ht="46" customHeight="1">
      <c r="A13" s="61" t="s">
        <v>79</v>
      </c>
      <c r="B13" s="66" t="s">
        <v>101</v>
      </c>
    </row>
    <row r="14" spans="1:2" s="60" customFormat="1" ht="28.3">
      <c r="A14" s="59" t="s">
        <v>3</v>
      </c>
      <c r="B14" s="56" t="s">
        <v>118</v>
      </c>
    </row>
    <row r="15" spans="1:2" s="60" customFormat="1" ht="12.45">
      <c r="A15" s="63" t="s">
        <v>11</v>
      </c>
      <c r="B15" s="65"/>
    </row>
    <row r="16" spans="1:2" s="60" customFormat="1" ht="37.299999999999997">
      <c r="A16" s="61" t="s">
        <v>12</v>
      </c>
      <c r="B16" s="66" t="s">
        <v>102</v>
      </c>
    </row>
    <row r="17" spans="1:2" s="60" customFormat="1" ht="37.299999999999997">
      <c r="A17" s="61" t="s">
        <v>13</v>
      </c>
      <c r="B17" s="66" t="s">
        <v>103</v>
      </c>
    </row>
    <row r="18" spans="1:2" s="60" customFormat="1" ht="49.75">
      <c r="A18" s="61" t="s">
        <v>14</v>
      </c>
      <c r="B18" s="66" t="s">
        <v>104</v>
      </c>
    </row>
    <row r="19" spans="1:2" s="60" customFormat="1" ht="46.5" customHeight="1">
      <c r="A19" s="61" t="s">
        <v>15</v>
      </c>
      <c r="B19" s="66" t="s">
        <v>105</v>
      </c>
    </row>
    <row r="20" spans="1:2" s="60" customFormat="1" ht="60.65" customHeight="1">
      <c r="A20" s="63" t="s">
        <v>16</v>
      </c>
      <c r="B20" s="67" t="s">
        <v>119</v>
      </c>
    </row>
    <row r="21" spans="1:2" s="60" customFormat="1" ht="55.5" customHeight="1">
      <c r="A21" s="63" t="s">
        <v>17</v>
      </c>
      <c r="B21" s="67" t="s">
        <v>106</v>
      </c>
    </row>
    <row r="22" spans="1:2" s="60" customFormat="1" ht="48.65" customHeight="1">
      <c r="A22" s="63" t="s">
        <v>18</v>
      </c>
      <c r="B22" s="67" t="s">
        <v>99</v>
      </c>
    </row>
    <row r="23" spans="1:2" s="60" customFormat="1" ht="47.5" customHeight="1">
      <c r="A23" s="63" t="s">
        <v>19</v>
      </c>
      <c r="B23" s="67" t="s">
        <v>107</v>
      </c>
    </row>
    <row r="24" spans="1:2" s="60" customFormat="1" ht="38.15" customHeight="1">
      <c r="A24" s="63" t="s">
        <v>78</v>
      </c>
      <c r="B24" s="67" t="s">
        <v>108</v>
      </c>
    </row>
    <row r="25" spans="1:2" s="60" customFormat="1" ht="31" customHeight="1" thickBot="1">
      <c r="A25" s="64" t="s">
        <v>2</v>
      </c>
      <c r="B25" s="57" t="s">
        <v>90</v>
      </c>
    </row>
    <row r="26" spans="1:2" s="60" customFormat="1" ht="12" thickTop="1"/>
  </sheetData>
  <mergeCells count="1">
    <mergeCell ref="A1:B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
  <sheetViews>
    <sheetView topLeftCell="A80" workbookViewId="0">
      <selection activeCell="C116" sqref="C116"/>
    </sheetView>
  </sheetViews>
  <sheetFormatPr defaultRowHeight="14.6"/>
  <cols>
    <col min="1" max="1" width="3" customWidth="1"/>
    <col min="2" max="2" width="53.84375" customWidth="1"/>
    <col min="3" max="3" width="16" style="18" customWidth="1"/>
    <col min="4" max="4" width="19.23046875" style="18" customWidth="1"/>
    <col min="5" max="5" width="86.3828125" customWidth="1"/>
    <col min="6" max="6" width="44.61328125" customWidth="1"/>
    <col min="7" max="7" width="6.4609375" style="18" customWidth="1"/>
  </cols>
  <sheetData>
    <row r="1" spans="1:7" ht="18.45">
      <c r="B1" s="10" t="s">
        <v>20</v>
      </c>
      <c r="C1" s="11" t="s">
        <v>21</v>
      </c>
      <c r="D1" s="11" t="s">
        <v>22</v>
      </c>
      <c r="E1" s="11" t="s">
        <v>23</v>
      </c>
      <c r="F1" s="12" t="s">
        <v>24</v>
      </c>
      <c r="G1" s="12" t="s">
        <v>25</v>
      </c>
    </row>
    <row r="2" spans="1:7">
      <c r="A2" s="13">
        <v>7</v>
      </c>
      <c r="B2" s="14" t="e">
        <f ca="1">INDIRECT("'Aktif Kalemler'" &amp; "!B" &amp; A2)</f>
        <v>#REF!</v>
      </c>
      <c r="C2" s="15" t="e">
        <f ca="1">IF(SUM(INDIRECT("'Aktif Kalemler'" &amp; "!C" &amp; A2):INDIRECT("'Aktif Kalemler'" &amp; "!F" &amp; A2))=0,1,IF(AND(SUM(INDIRECT("'Aktif Kalemler'" &amp; "!C" &amp; A2):INDIRECT("'Aktif Kalemler'" &amp; "!F" &amp; A2))&gt;0,SUM(INDIRECT("'Aktif Kalemler'" &amp; "!C" &amp; A2):INDIRECT("'Aktif Kalemler'" &amp; "!F" &amp; A2))&gt;50000000000),2,0))</f>
        <v>#REF!</v>
      </c>
      <c r="D2" s="15" t="s">
        <v>26</v>
      </c>
      <c r="E2" s="14" t="e">
        <f ca="1">IF(C2=1,CONCATENATE("Türk Lirası cinsinden "&amp;B2," kaleminin değeri boş bırakıldı."),IF(C2=2,CONCATENATE("Türk Lirası cinsinden "&amp;B2," kalemi değeri 50 Milyar TL'den büyük girildi"),""))</f>
        <v>#REF!</v>
      </c>
      <c r="F2" s="16" t="e">
        <f ca="1">IF(C2=0,"-","Kalemin değerinden emin misiniz?")</f>
        <v>#REF!</v>
      </c>
      <c r="G2" s="16" t="e">
        <f ca="1">C2</f>
        <v>#REF!</v>
      </c>
    </row>
    <row r="3" spans="1:7">
      <c r="A3" s="13">
        <v>8</v>
      </c>
      <c r="B3" s="14" t="e">
        <f t="shared" ref="B3:B20" ca="1" si="0">INDIRECT("'Aktif Kalemler'" &amp; "!B" &amp; A3)</f>
        <v>#REF!</v>
      </c>
      <c r="C3" s="15" t="e">
        <f ca="1">IF(SUM(INDIRECT("'Aktif Kalemler'" &amp; "!C" &amp; A3):INDIRECT("'Aktif Kalemler'" &amp; "!F" &amp; A3))=0,1,IF(AND(SUM(INDIRECT("'Aktif Kalemler'" &amp; "!C" &amp; A3):INDIRECT("'Aktif Kalemler'" &amp; "!F" &amp; A3))&gt;0,SUM(INDIRECT("'Aktif Kalemler'" &amp; "!C" &amp; A3):INDIRECT("'Aktif Kalemler'" &amp; "!F" &amp; A3))&gt;50000000000),2,0))</f>
        <v>#REF!</v>
      </c>
      <c r="D3" s="15" t="s">
        <v>26</v>
      </c>
      <c r="E3" s="14" t="e">
        <f t="shared" ref="E3:E20" ca="1" si="1">IF(C3=1,CONCATENATE("Türk Lirası cinsinden "&amp;B3," kaleminin değeri boş bırakıldı."),IF(C3=2,CONCATENATE("Türk Lirası cinsinden "&amp;B3," kalemi değeri 50 Milyar TL'den büyük girildi"),""))</f>
        <v>#REF!</v>
      </c>
      <c r="F3" s="16" t="e">
        <f t="shared" ref="F3:F74" ca="1" si="2">IF(C3=0,"-","Kalemin değerinden emin misiniz?")</f>
        <v>#REF!</v>
      </c>
      <c r="G3" s="16" t="e">
        <f t="shared" ref="G3:G74" ca="1" si="3">C3</f>
        <v>#REF!</v>
      </c>
    </row>
    <row r="4" spans="1:7">
      <c r="A4" s="13">
        <v>9</v>
      </c>
      <c r="B4" s="14" t="e">
        <f t="shared" ca="1" si="0"/>
        <v>#REF!</v>
      </c>
      <c r="C4" s="15" t="e">
        <f ca="1">IF(SUM(INDIRECT("'Aktif Kalemler'" &amp; "!C" &amp; A4):INDIRECT("'Aktif Kalemler'" &amp; "!F" &amp; A4))=0,1,IF(AND(SUM(INDIRECT("'Aktif Kalemler'" &amp; "!C" &amp; A4):INDIRECT("'Aktif Kalemler'" &amp; "!F" &amp; A4))&gt;0,SUM(INDIRECT("'Aktif Kalemler'" &amp; "!C" &amp; A4):INDIRECT("'Aktif Kalemler'" &amp; "!F" &amp; A4))&gt;50000000000),2,0))</f>
        <v>#REF!</v>
      </c>
      <c r="D4" s="15" t="s">
        <v>26</v>
      </c>
      <c r="E4" s="14" t="e">
        <f t="shared" ca="1" si="1"/>
        <v>#REF!</v>
      </c>
      <c r="F4" s="16" t="e">
        <f t="shared" ca="1" si="2"/>
        <v>#REF!</v>
      </c>
      <c r="G4" s="16" t="e">
        <f t="shared" ca="1" si="3"/>
        <v>#REF!</v>
      </c>
    </row>
    <row r="5" spans="1:7">
      <c r="A5" s="13">
        <v>10</v>
      </c>
      <c r="B5" s="14" t="e">
        <f t="shared" ca="1" si="0"/>
        <v>#REF!</v>
      </c>
      <c r="C5" s="15" t="e">
        <f ca="1">IF(SUM(INDIRECT("'Aktif Kalemler'" &amp; "!C" &amp; A5):INDIRECT("'Aktif Kalemler'" &amp; "!F" &amp; A5))=0,1,IF(AND(SUM(INDIRECT("'Aktif Kalemler'" &amp; "!C" &amp; A5):INDIRECT("'Aktif Kalemler'" &amp; "!F" &amp; A5))&gt;0,SUM(INDIRECT("'Aktif Kalemler'" &amp; "!C" &amp; A5):INDIRECT("'Aktif Kalemler'" &amp; "!F" &amp; A5))&gt;50000000000),2,0))</f>
        <v>#REF!</v>
      </c>
      <c r="D5" s="15" t="s">
        <v>26</v>
      </c>
      <c r="E5" s="14" t="e">
        <f t="shared" ca="1" si="1"/>
        <v>#REF!</v>
      </c>
      <c r="F5" s="16" t="e">
        <f t="shared" ca="1" si="2"/>
        <v>#REF!</v>
      </c>
      <c r="G5" s="16" t="e">
        <f t="shared" ca="1" si="3"/>
        <v>#REF!</v>
      </c>
    </row>
    <row r="6" spans="1:7">
      <c r="A6" s="13">
        <v>11</v>
      </c>
      <c r="B6" s="14" t="e">
        <f t="shared" ca="1" si="0"/>
        <v>#REF!</v>
      </c>
      <c r="C6" s="15" t="e">
        <f ca="1">IF(SUM(INDIRECT("'Aktif Kalemler'" &amp; "!C" &amp; A6):INDIRECT("'Aktif Kalemler'" &amp; "!F" &amp; A6))=0,1,IF(AND(SUM(INDIRECT("'Aktif Kalemler'" &amp; "!C" &amp; A6):INDIRECT("'Aktif Kalemler'" &amp; "!F" &amp; A6))&gt;0,SUM(INDIRECT("'Aktif Kalemler'" &amp; "!C" &amp; A6):INDIRECT("'Aktif Kalemler'" &amp; "!F" &amp; A6))&gt;50000000000),2,0))</f>
        <v>#REF!</v>
      </c>
      <c r="D6" s="15" t="s">
        <v>26</v>
      </c>
      <c r="E6" s="14" t="e">
        <f t="shared" ca="1" si="1"/>
        <v>#REF!</v>
      </c>
      <c r="F6" s="16" t="e">
        <f t="shared" ca="1" si="2"/>
        <v>#REF!</v>
      </c>
      <c r="G6" s="16" t="e">
        <f t="shared" ca="1" si="3"/>
        <v>#REF!</v>
      </c>
    </row>
    <row r="7" spans="1:7">
      <c r="A7" s="13">
        <v>12</v>
      </c>
      <c r="B7" s="14" t="e">
        <f t="shared" ca="1" si="0"/>
        <v>#REF!</v>
      </c>
      <c r="C7" s="15" t="e">
        <f ca="1">IF(SUM(INDIRECT("'Aktif Kalemler'" &amp; "!C" &amp; A7):INDIRECT("'Aktif Kalemler'" &amp; "!F" &amp; A7))=0,1,IF(AND(SUM(INDIRECT("'Aktif Kalemler'" &amp; "!C" &amp; A7):INDIRECT("'Aktif Kalemler'" &amp; "!F" &amp; A7))&gt;0,SUM(INDIRECT("'Aktif Kalemler'" &amp; "!C" &amp; A7):INDIRECT("'Aktif Kalemler'" &amp; "!F" &amp; A7))&gt;50000000000),2,0))</f>
        <v>#REF!</v>
      </c>
      <c r="D7" s="15" t="s">
        <v>26</v>
      </c>
      <c r="E7" s="14" t="e">
        <f t="shared" ca="1" si="1"/>
        <v>#REF!</v>
      </c>
      <c r="F7" s="16" t="e">
        <f t="shared" ca="1" si="2"/>
        <v>#REF!</v>
      </c>
      <c r="G7" s="16" t="e">
        <f t="shared" ca="1" si="3"/>
        <v>#REF!</v>
      </c>
    </row>
    <row r="8" spans="1:7">
      <c r="A8" s="13">
        <v>13</v>
      </c>
      <c r="B8" s="14" t="e">
        <f t="shared" ca="1" si="0"/>
        <v>#REF!</v>
      </c>
      <c r="C8" s="15" t="e">
        <f ca="1">IF(SUM(INDIRECT("'Aktif Kalemler'" &amp; "!C" &amp; A8):INDIRECT("'Aktif Kalemler'" &amp; "!F" &amp; A8))=0,1,IF(AND(SUM(INDIRECT("'Aktif Kalemler'" &amp; "!C" &amp; A8):INDIRECT("'Aktif Kalemler'" &amp; "!F" &amp; A8))&gt;0,SUM(INDIRECT("'Aktif Kalemler'" &amp; "!C" &amp; A8):INDIRECT("'Aktif Kalemler'" &amp; "!F" &amp; A8))&gt;50000000000),2,0))</f>
        <v>#REF!</v>
      </c>
      <c r="D8" s="15" t="s">
        <v>26</v>
      </c>
      <c r="E8" s="14" t="e">
        <f t="shared" ca="1" si="1"/>
        <v>#REF!</v>
      </c>
      <c r="F8" s="16" t="e">
        <f t="shared" ca="1" si="2"/>
        <v>#REF!</v>
      </c>
      <c r="G8" s="16" t="e">
        <f t="shared" ca="1" si="3"/>
        <v>#REF!</v>
      </c>
    </row>
    <row r="9" spans="1:7">
      <c r="A9" s="13">
        <v>14</v>
      </c>
      <c r="B9" s="14" t="e">
        <f t="shared" ca="1" si="0"/>
        <v>#REF!</v>
      </c>
      <c r="C9" s="15" t="e">
        <f ca="1">IF(SUM(INDIRECT("'Aktif Kalemler'" &amp; "!C" &amp; A9):INDIRECT("'Aktif Kalemler'" &amp; "!F" &amp; A9))=0,1,IF(AND(SUM(INDIRECT("'Aktif Kalemler'" &amp; "!C" &amp; A9):INDIRECT("'Aktif Kalemler'" &amp; "!F" &amp; A9))&gt;0,SUM(INDIRECT("'Aktif Kalemler'" &amp; "!C" &amp; A9):INDIRECT("'Aktif Kalemler'" &amp; "!F" &amp; A9))&gt;50000000000),2,0))</f>
        <v>#REF!</v>
      </c>
      <c r="D9" s="15" t="s">
        <v>26</v>
      </c>
      <c r="E9" s="14" t="e">
        <f t="shared" ca="1" si="1"/>
        <v>#REF!</v>
      </c>
      <c r="F9" s="16" t="e">
        <f t="shared" ca="1" si="2"/>
        <v>#REF!</v>
      </c>
      <c r="G9" s="16" t="e">
        <f t="shared" ca="1" si="3"/>
        <v>#REF!</v>
      </c>
    </row>
    <row r="10" spans="1:7">
      <c r="A10" s="13">
        <v>15</v>
      </c>
      <c r="B10" s="14" t="e">
        <f t="shared" ca="1" si="0"/>
        <v>#REF!</v>
      </c>
      <c r="C10" s="15" t="e">
        <f ca="1">IF(SUM(INDIRECT("'Aktif Kalemler'" &amp; "!C" &amp; A10):INDIRECT("'Aktif Kalemler'" &amp; "!F" &amp; A10))=0,1,IF(AND(SUM(INDIRECT("'Aktif Kalemler'" &amp; "!C" &amp; A10):INDIRECT("'Aktif Kalemler'" &amp; "!F" &amp; A10))&gt;0,SUM(INDIRECT("'Aktif Kalemler'" &amp; "!C" &amp; A10):INDIRECT("'Aktif Kalemler'" &amp; "!F" &amp; A10))&gt;50000000000),2,0))</f>
        <v>#REF!</v>
      </c>
      <c r="D10" s="15" t="s">
        <v>26</v>
      </c>
      <c r="E10" s="14" t="e">
        <f t="shared" ca="1" si="1"/>
        <v>#REF!</v>
      </c>
      <c r="F10" s="16" t="e">
        <f t="shared" ca="1" si="2"/>
        <v>#REF!</v>
      </c>
      <c r="G10" s="16" t="e">
        <f t="shared" ca="1" si="3"/>
        <v>#REF!</v>
      </c>
    </row>
    <row r="11" spans="1:7">
      <c r="A11" s="13">
        <v>16</v>
      </c>
      <c r="B11" s="14" t="e">
        <f t="shared" ca="1" si="0"/>
        <v>#REF!</v>
      </c>
      <c r="C11" s="15" t="e">
        <f ca="1">IF(SUM(INDIRECT("'Aktif Kalemler'" &amp; "!C" &amp; A11):INDIRECT("'Aktif Kalemler'" &amp; "!F" &amp; A11))=0,1,IF(AND(SUM(INDIRECT("'Aktif Kalemler'" &amp; "!C" &amp; A11):INDIRECT("'Aktif Kalemler'" &amp; "!F" &amp; A11))&gt;0,SUM(INDIRECT("'Aktif Kalemler'" &amp; "!C" &amp; A11):INDIRECT("'Aktif Kalemler'" &amp; "!F" &amp; A11))&gt;50000000000),2,0))</f>
        <v>#REF!</v>
      </c>
      <c r="D11" s="15" t="s">
        <v>26</v>
      </c>
      <c r="E11" s="14" t="e">
        <f t="shared" ca="1" si="1"/>
        <v>#REF!</v>
      </c>
      <c r="F11" s="16" t="e">
        <f t="shared" ca="1" si="2"/>
        <v>#REF!</v>
      </c>
      <c r="G11" s="16" t="e">
        <f t="shared" ca="1" si="3"/>
        <v>#REF!</v>
      </c>
    </row>
    <row r="12" spans="1:7">
      <c r="A12" s="13">
        <v>17</v>
      </c>
      <c r="B12" s="14" t="e">
        <f t="shared" ca="1" si="0"/>
        <v>#REF!</v>
      </c>
      <c r="C12" s="15" t="e">
        <f ca="1">IF(SUM(INDIRECT("'Aktif Kalemler'" &amp; "!C" &amp; A12):INDIRECT("'Aktif Kalemler'" &amp; "!F" &amp; A12))=0,1,IF(AND(SUM(INDIRECT("'Aktif Kalemler'" &amp; "!C" &amp; A12):INDIRECT("'Aktif Kalemler'" &amp; "!F" &amp; A12))&gt;0,SUM(INDIRECT("'Aktif Kalemler'" &amp; "!C" &amp; A12):INDIRECT("'Aktif Kalemler'" &amp; "!F" &amp; A12))&gt;50000000000),2,0))</f>
        <v>#REF!</v>
      </c>
      <c r="D12" s="15" t="s">
        <v>26</v>
      </c>
      <c r="E12" s="14" t="e">
        <f t="shared" ca="1" si="1"/>
        <v>#REF!</v>
      </c>
      <c r="F12" s="16" t="e">
        <f t="shared" ca="1" si="2"/>
        <v>#REF!</v>
      </c>
      <c r="G12" s="16" t="e">
        <f t="shared" ca="1" si="3"/>
        <v>#REF!</v>
      </c>
    </row>
    <row r="13" spans="1:7">
      <c r="A13" s="13">
        <v>18</v>
      </c>
      <c r="B13" s="14" t="e">
        <f t="shared" ca="1" si="0"/>
        <v>#REF!</v>
      </c>
      <c r="C13" s="15" t="e">
        <f ca="1">IF(SUM(INDIRECT("'Aktif Kalemler'" &amp; "!C" &amp; A13):INDIRECT("'Aktif Kalemler'" &amp; "!F" &amp; A13))=0,1,IF(AND(SUM(INDIRECT("'Aktif Kalemler'" &amp; "!C" &amp; A13):INDIRECT("'Aktif Kalemler'" &amp; "!F" &amp; A13))&gt;0,SUM(INDIRECT("'Aktif Kalemler'" &amp; "!C" &amp; A13):INDIRECT("'Aktif Kalemler'" &amp; "!F" &amp; A13))&gt;50000000000),2,0))</f>
        <v>#REF!</v>
      </c>
      <c r="D13" s="15" t="s">
        <v>26</v>
      </c>
      <c r="E13" s="14" t="e">
        <f t="shared" ca="1" si="1"/>
        <v>#REF!</v>
      </c>
      <c r="F13" s="16" t="e">
        <f t="shared" ca="1" si="2"/>
        <v>#REF!</v>
      </c>
      <c r="G13" s="16" t="e">
        <f t="shared" ca="1" si="3"/>
        <v>#REF!</v>
      </c>
    </row>
    <row r="14" spans="1:7">
      <c r="A14" s="13">
        <v>19</v>
      </c>
      <c r="B14" s="14" t="e">
        <f t="shared" ca="1" si="0"/>
        <v>#REF!</v>
      </c>
      <c r="C14" s="15" t="e">
        <f ca="1">IF(SUM(INDIRECT("'Aktif Kalemler'" &amp; "!C" &amp; A14):INDIRECT("'Aktif Kalemler'" &amp; "!F" &amp; A14))=0,1,IF(AND(SUM(INDIRECT("'Aktif Kalemler'" &amp; "!C" &amp; A14):INDIRECT("'Aktif Kalemler'" &amp; "!F" &amp; A14))&gt;0,SUM(INDIRECT("'Aktif Kalemler'" &amp; "!C" &amp; A14):INDIRECT("'Aktif Kalemler'" &amp; "!F" &amp; A14))&gt;50000000000),2,0))</f>
        <v>#REF!</v>
      </c>
      <c r="D14" s="15" t="s">
        <v>26</v>
      </c>
      <c r="E14" s="14" t="e">
        <f t="shared" ca="1" si="1"/>
        <v>#REF!</v>
      </c>
      <c r="F14" s="16" t="e">
        <f t="shared" ca="1" si="2"/>
        <v>#REF!</v>
      </c>
      <c r="G14" s="16" t="e">
        <f t="shared" ca="1" si="3"/>
        <v>#REF!</v>
      </c>
    </row>
    <row r="15" spans="1:7">
      <c r="A15" s="13">
        <v>20</v>
      </c>
      <c r="B15" s="14" t="e">
        <f t="shared" ca="1" si="0"/>
        <v>#REF!</v>
      </c>
      <c r="C15" s="15" t="e">
        <f ca="1">IF(SUM(INDIRECT("'Aktif Kalemler'" &amp; "!C" &amp; A15):INDIRECT("'Aktif Kalemler'" &amp; "!F" &amp; A15))=0,1,IF(AND(SUM(INDIRECT("'Aktif Kalemler'" &amp; "!C" &amp; A15):INDIRECT("'Aktif Kalemler'" &amp; "!F" &amp; A15))&gt;0,SUM(INDIRECT("'Aktif Kalemler'" &amp; "!C" &amp; A15):INDIRECT("'Aktif Kalemler'" &amp; "!F" &amp; A15))&gt;50000000000),2,0))</f>
        <v>#REF!</v>
      </c>
      <c r="D15" s="15" t="s">
        <v>26</v>
      </c>
      <c r="E15" s="14" t="e">
        <f t="shared" ca="1" si="1"/>
        <v>#REF!</v>
      </c>
      <c r="F15" s="16" t="e">
        <f t="shared" ca="1" si="2"/>
        <v>#REF!</v>
      </c>
      <c r="G15" s="16" t="e">
        <f t="shared" ca="1" si="3"/>
        <v>#REF!</v>
      </c>
    </row>
    <row r="16" spans="1:7">
      <c r="A16" s="13">
        <v>21</v>
      </c>
      <c r="B16" s="14" t="e">
        <f t="shared" ca="1" si="0"/>
        <v>#REF!</v>
      </c>
      <c r="C16" s="15" t="e">
        <f ca="1">IF(SUM(INDIRECT("'Aktif Kalemler'" &amp; "!C" &amp; A16):INDIRECT("'Aktif Kalemler'" &amp; "!F" &amp; A16))=0,1,IF(AND(SUM(INDIRECT("'Aktif Kalemler'" &amp; "!C" &amp; A16):INDIRECT("'Aktif Kalemler'" &amp; "!F" &amp; A16))&gt;0,SUM(INDIRECT("'Aktif Kalemler'" &amp; "!C" &amp; A16):INDIRECT("'Aktif Kalemler'" &amp; "!F" &amp; A16))&gt;50000000000),2,0))</f>
        <v>#REF!</v>
      </c>
      <c r="D16" s="15" t="s">
        <v>26</v>
      </c>
      <c r="E16" s="14" t="e">
        <f t="shared" ca="1" si="1"/>
        <v>#REF!</v>
      </c>
      <c r="F16" s="16" t="e">
        <f t="shared" ca="1" si="2"/>
        <v>#REF!</v>
      </c>
      <c r="G16" s="16" t="e">
        <f t="shared" ca="1" si="3"/>
        <v>#REF!</v>
      </c>
    </row>
    <row r="17" spans="1:7">
      <c r="A17" s="13">
        <v>22</v>
      </c>
      <c r="B17" s="14" t="e">
        <f t="shared" ca="1" si="0"/>
        <v>#REF!</v>
      </c>
      <c r="C17" s="15" t="e">
        <f ca="1">IF(SUM(INDIRECT("'Aktif Kalemler'" &amp; "!C" &amp; A17):INDIRECT("'Aktif Kalemler'" &amp; "!F" &amp; A17))=0,1,IF(AND(SUM(INDIRECT("'Aktif Kalemler'" &amp; "!C" &amp; A17):INDIRECT("'Aktif Kalemler'" &amp; "!F" &amp; A17))&gt;0,SUM(INDIRECT("'Aktif Kalemler'" &amp; "!C" &amp; A17):INDIRECT("'Aktif Kalemler'" &amp; "!F" &amp; A17))&gt;50000000000),2,0))</f>
        <v>#REF!</v>
      </c>
      <c r="D17" s="15" t="s">
        <v>26</v>
      </c>
      <c r="E17" s="14" t="e">
        <f t="shared" ca="1" si="1"/>
        <v>#REF!</v>
      </c>
      <c r="F17" s="16" t="e">
        <f t="shared" ca="1" si="2"/>
        <v>#REF!</v>
      </c>
      <c r="G17" s="16" t="e">
        <f t="shared" ca="1" si="3"/>
        <v>#REF!</v>
      </c>
    </row>
    <row r="18" spans="1:7">
      <c r="A18" s="13">
        <v>23</v>
      </c>
      <c r="B18" s="14" t="e">
        <f t="shared" ca="1" si="0"/>
        <v>#REF!</v>
      </c>
      <c r="C18" s="15" t="e">
        <f ca="1">IF(SUM(INDIRECT("'Aktif Kalemler'" &amp; "!C" &amp; A18):INDIRECT("'Aktif Kalemler'" &amp; "!F" &amp; A18))=0,1,IF(AND(SUM(INDIRECT("'Aktif Kalemler'" &amp; "!C" &amp; A18):INDIRECT("'Aktif Kalemler'" &amp; "!F" &amp; A18))&gt;0,SUM(INDIRECT("'Aktif Kalemler'" &amp; "!C" &amp; A18):INDIRECT("'Aktif Kalemler'" &amp; "!F" &amp; A18))&gt;50000000000),2,0))</f>
        <v>#REF!</v>
      </c>
      <c r="D18" s="15" t="s">
        <v>26</v>
      </c>
      <c r="E18" s="14" t="e">
        <f t="shared" ca="1" si="1"/>
        <v>#REF!</v>
      </c>
      <c r="F18" s="16" t="e">
        <f t="shared" ca="1" si="2"/>
        <v>#REF!</v>
      </c>
      <c r="G18" s="16" t="e">
        <f t="shared" ca="1" si="3"/>
        <v>#REF!</v>
      </c>
    </row>
    <row r="19" spans="1:7">
      <c r="A19" s="13">
        <v>24</v>
      </c>
      <c r="B19" s="14" t="e">
        <f t="shared" ca="1" si="0"/>
        <v>#REF!</v>
      </c>
      <c r="C19" s="15" t="e">
        <f ca="1">IF(SUM(INDIRECT("'Aktif Kalemler'" &amp; "!C" &amp; A19):INDIRECT("'Aktif Kalemler'" &amp; "!F" &amp; A19))=0,1,IF(AND(SUM(INDIRECT("'Aktif Kalemler'" &amp; "!C" &amp; A19):INDIRECT("'Aktif Kalemler'" &amp; "!F" &amp; A19))&gt;0,SUM(INDIRECT("'Aktif Kalemler'" &amp; "!C" &amp; A19):INDIRECT("'Aktif Kalemler'" &amp; "!F" &amp; A19))&gt;50000000000),2,0))</f>
        <v>#REF!</v>
      </c>
      <c r="D19" s="15" t="s">
        <v>26</v>
      </c>
      <c r="E19" s="14" t="e">
        <f t="shared" ca="1" si="1"/>
        <v>#REF!</v>
      </c>
      <c r="F19" s="16" t="e">
        <f t="shared" ca="1" si="2"/>
        <v>#REF!</v>
      </c>
      <c r="G19" s="16" t="e">
        <f t="shared" ca="1" si="3"/>
        <v>#REF!</v>
      </c>
    </row>
    <row r="20" spans="1:7">
      <c r="A20" s="13">
        <v>25</v>
      </c>
      <c r="B20" s="14" t="e">
        <f t="shared" ca="1" si="0"/>
        <v>#REF!</v>
      </c>
      <c r="C20" s="15" t="e">
        <f ca="1">IF(SUM(INDIRECT("'Aktif Kalemler'" &amp; "!C" &amp; A20):INDIRECT("'Aktif Kalemler'" &amp; "!F" &amp; A20))=0,1,IF(AND(SUM(INDIRECT("'Aktif Kalemler'" &amp; "!C" &amp; A20):INDIRECT("'Aktif Kalemler'" &amp; "!F" &amp; A20))&gt;0,SUM(INDIRECT("'Aktif Kalemler'" &amp; "!C" &amp; A20):INDIRECT("'Aktif Kalemler'" &amp; "!F" &amp; A20))&gt;50000000000),2,0))</f>
        <v>#REF!</v>
      </c>
      <c r="D20" s="15" t="s">
        <v>26</v>
      </c>
      <c r="E20" s="14" t="e">
        <f t="shared" ca="1" si="1"/>
        <v>#REF!</v>
      </c>
      <c r="F20" s="16" t="e">
        <f t="shared" ca="1" si="2"/>
        <v>#REF!</v>
      </c>
      <c r="G20" s="16" t="e">
        <f t="shared" ca="1" si="3"/>
        <v>#REF!</v>
      </c>
    </row>
    <row r="21" spans="1:7">
      <c r="A21" s="13"/>
      <c r="B21" s="14"/>
      <c r="C21" s="15"/>
      <c r="D21" s="15"/>
      <c r="E21" s="17"/>
      <c r="F21" s="16"/>
      <c r="G21" s="16"/>
    </row>
    <row r="22" spans="1:7">
      <c r="A22" s="13">
        <v>7</v>
      </c>
      <c r="B22" s="14" t="e">
        <f ca="1">INDIRECT("'Aktif Kalemler'" &amp; "!B" &amp; A22)</f>
        <v>#REF!</v>
      </c>
      <c r="C22" s="15" t="e">
        <f ca="1">IF(SUM(INDIRECT("'Aktif Kalemler'" &amp; "!G" &amp; A22):INDIRECT("'Aktif Kalemler'" &amp; "!R" &amp; A22))=0,1,IF(AND(SUM(INDIRECT("'Aktif Kalemler'" &amp; "!G" &amp; A22):INDIRECT("'Aktif Kalemler'" &amp; "!R" &amp; A22))&gt;0,SUM(INDIRECT("'Aktif Kalemler'" &amp; "!G" &amp; A22):INDIRECT("'Aktif Kalemler'" &amp; "!R" &amp; A22))&gt;50000000000),2,0))</f>
        <v>#REF!</v>
      </c>
      <c r="D22" s="15" t="s">
        <v>27</v>
      </c>
      <c r="E22" s="14" t="e">
        <f ca="1">IF(C22=1,CONCATENATE("Yabancı para cinsinden "&amp;B22," kaleminin değeri boş bırakıldı."),IF(C22=2,CONCATENATE("Yabancı para cinsinden "&amp;B22," kalemi değeri 50 Milyar TL'den büyük girildi"),""))</f>
        <v>#REF!</v>
      </c>
      <c r="F22" s="16" t="e">
        <f ca="1">IF(C22=0,"-","Kalemin değerinden emin misiniz?")</f>
        <v>#REF!</v>
      </c>
      <c r="G22" s="16" t="e">
        <f ca="1">C22</f>
        <v>#REF!</v>
      </c>
    </row>
    <row r="23" spans="1:7">
      <c r="A23" s="13">
        <v>8</v>
      </c>
      <c r="B23" s="14" t="e">
        <f t="shared" ref="B23:B37" ca="1" si="4">INDIRECT("'Aktif Kalemler'" &amp; "!B" &amp; A23)</f>
        <v>#REF!</v>
      </c>
      <c r="C23" s="15" t="e">
        <f ca="1">IF(SUM(INDIRECT("'Aktif Kalemler'" &amp; "!G" &amp; A23):INDIRECT("'Aktif Kalemler'" &amp; "!R" &amp; A23))=0,1,IF(AND(SUM(INDIRECT("'Aktif Kalemler'" &amp; "!G" &amp; A23):INDIRECT("'Aktif Kalemler'" &amp; "!R" &amp; A23))&gt;0,SUM(INDIRECT("'Aktif Kalemler'" &amp; "!G" &amp; A23):INDIRECT("'Aktif Kalemler'" &amp; "!R" &amp; A23))&gt;50000000000),2,0))</f>
        <v>#REF!</v>
      </c>
      <c r="D23" s="15" t="s">
        <v>27</v>
      </c>
      <c r="E23" s="14" t="e">
        <f t="shared" ref="E23:E40" ca="1" si="5">IF(C23=1,CONCATENATE("Yabancı para cinsinden "&amp;B23," kaleminin değeri boş bırakıldı."),IF(C23=2,CONCATENATE("Yabancı para cinsinden "&amp;B23," kalemi değeri 50 Milyar TL'den büyük girildi"),""))</f>
        <v>#REF!</v>
      </c>
      <c r="F23" s="16" t="e">
        <f t="shared" ref="F23:F60" ca="1" si="6">IF(C23=0,"-","Kalemin değerinden emin misiniz?")</f>
        <v>#REF!</v>
      </c>
      <c r="G23" s="16" t="e">
        <f t="shared" ref="G23:G60" ca="1" si="7">C23</f>
        <v>#REF!</v>
      </c>
    </row>
    <row r="24" spans="1:7">
      <c r="A24" s="13">
        <v>9</v>
      </c>
      <c r="B24" s="14" t="e">
        <f t="shared" ca="1" si="4"/>
        <v>#REF!</v>
      </c>
      <c r="C24" s="15" t="e">
        <f ca="1">IF(SUM(INDIRECT("'Aktif Kalemler'" &amp; "!G" &amp; A24):INDIRECT("'Aktif Kalemler'" &amp; "!R" &amp; A24))=0,1,IF(AND(SUM(INDIRECT("'Aktif Kalemler'" &amp; "!G" &amp; A24):INDIRECT("'Aktif Kalemler'" &amp; "!R" &amp; A24))&gt;0,SUM(INDIRECT("'Aktif Kalemler'" &amp; "!G" &amp; A24):INDIRECT("'Aktif Kalemler'" &amp; "!R" &amp; A24))&gt;50000000000),2,0))</f>
        <v>#REF!</v>
      </c>
      <c r="D24" s="15" t="s">
        <v>27</v>
      </c>
      <c r="E24" s="14" t="e">
        <f t="shared" ca="1" si="5"/>
        <v>#REF!</v>
      </c>
      <c r="F24" s="16" t="e">
        <f t="shared" ca="1" si="6"/>
        <v>#REF!</v>
      </c>
      <c r="G24" s="16" t="e">
        <f t="shared" ca="1" si="7"/>
        <v>#REF!</v>
      </c>
    </row>
    <row r="25" spans="1:7">
      <c r="A25" s="13">
        <v>10</v>
      </c>
      <c r="B25" s="14" t="e">
        <f t="shared" ca="1" si="4"/>
        <v>#REF!</v>
      </c>
      <c r="C25" s="15" t="e">
        <f ca="1">IF(SUM(INDIRECT("'Aktif Kalemler'" &amp; "!G" &amp; A25):INDIRECT("'Aktif Kalemler'" &amp; "!R" &amp; A25))=0,1,IF(AND(SUM(INDIRECT("'Aktif Kalemler'" &amp; "!G" &amp; A25):INDIRECT("'Aktif Kalemler'" &amp; "!R" &amp; A25))&gt;0,SUM(INDIRECT("'Aktif Kalemler'" &amp; "!G" &amp; A25):INDIRECT("'Aktif Kalemler'" &amp; "!R" &amp; A25))&gt;50000000000),2,0))</f>
        <v>#REF!</v>
      </c>
      <c r="D25" s="15" t="s">
        <v>27</v>
      </c>
      <c r="E25" s="14" t="e">
        <f t="shared" ca="1" si="5"/>
        <v>#REF!</v>
      </c>
      <c r="F25" s="16" t="e">
        <f t="shared" ca="1" si="6"/>
        <v>#REF!</v>
      </c>
      <c r="G25" s="16" t="e">
        <f t="shared" ca="1" si="7"/>
        <v>#REF!</v>
      </c>
    </row>
    <row r="26" spans="1:7">
      <c r="A26" s="13">
        <v>11</v>
      </c>
      <c r="B26" s="14" t="e">
        <f t="shared" ca="1" si="4"/>
        <v>#REF!</v>
      </c>
      <c r="C26" s="15" t="e">
        <f ca="1">IF(SUM(INDIRECT("'Aktif Kalemler'" &amp; "!G" &amp; A26):INDIRECT("'Aktif Kalemler'" &amp; "!R" &amp; A26))=0,1,IF(AND(SUM(INDIRECT("'Aktif Kalemler'" &amp; "!G" &amp; A26):INDIRECT("'Aktif Kalemler'" &amp; "!R" &amp; A26))&gt;0,SUM(INDIRECT("'Aktif Kalemler'" &amp; "!G" &amp; A26):INDIRECT("'Aktif Kalemler'" &amp; "!R" &amp; A26))&gt;50000000000),2,0))</f>
        <v>#REF!</v>
      </c>
      <c r="D26" s="15" t="s">
        <v>27</v>
      </c>
      <c r="E26" s="14" t="e">
        <f t="shared" ca="1" si="5"/>
        <v>#REF!</v>
      </c>
      <c r="F26" s="16" t="e">
        <f t="shared" ca="1" si="6"/>
        <v>#REF!</v>
      </c>
      <c r="G26" s="16" t="e">
        <f t="shared" ca="1" si="7"/>
        <v>#REF!</v>
      </c>
    </row>
    <row r="27" spans="1:7">
      <c r="A27" s="13">
        <v>12</v>
      </c>
      <c r="B27" s="14" t="e">
        <f t="shared" ca="1" si="4"/>
        <v>#REF!</v>
      </c>
      <c r="C27" s="15" t="e">
        <f ca="1">IF(SUM(INDIRECT("'Aktif Kalemler'" &amp; "!G" &amp; A27):INDIRECT("'Aktif Kalemler'" &amp; "!R" &amp; A27))=0,1,IF(AND(SUM(INDIRECT("'Aktif Kalemler'" &amp; "!G" &amp; A27):INDIRECT("'Aktif Kalemler'" &amp; "!R" &amp; A27))&gt;0,SUM(INDIRECT("'Aktif Kalemler'" &amp; "!G" &amp; A27):INDIRECT("'Aktif Kalemler'" &amp; "!R" &amp; A27))&gt;50000000000),2,0))</f>
        <v>#REF!</v>
      </c>
      <c r="D27" s="15" t="s">
        <v>27</v>
      </c>
      <c r="E27" s="14" t="e">
        <f t="shared" ca="1" si="5"/>
        <v>#REF!</v>
      </c>
      <c r="F27" s="16" t="e">
        <f t="shared" ca="1" si="6"/>
        <v>#REF!</v>
      </c>
      <c r="G27" s="16" t="e">
        <f t="shared" ca="1" si="7"/>
        <v>#REF!</v>
      </c>
    </row>
    <row r="28" spans="1:7">
      <c r="A28" s="13">
        <v>13</v>
      </c>
      <c r="B28" s="14" t="e">
        <f t="shared" ca="1" si="4"/>
        <v>#REF!</v>
      </c>
      <c r="C28" s="15" t="e">
        <f ca="1">IF(SUM(INDIRECT("'Aktif Kalemler'" &amp; "!G" &amp; A28):INDIRECT("'Aktif Kalemler'" &amp; "!R" &amp; A28))=0,1,IF(AND(SUM(INDIRECT("'Aktif Kalemler'" &amp; "!G" &amp; A28):INDIRECT("'Aktif Kalemler'" &amp; "!R" &amp; A28))&gt;0,SUM(INDIRECT("'Aktif Kalemler'" &amp; "!G" &amp; A28):INDIRECT("'Aktif Kalemler'" &amp; "!R" &amp; A28))&gt;50000000000),2,0))</f>
        <v>#REF!</v>
      </c>
      <c r="D28" s="15" t="s">
        <v>27</v>
      </c>
      <c r="E28" s="14" t="e">
        <f t="shared" ca="1" si="5"/>
        <v>#REF!</v>
      </c>
      <c r="F28" s="16" t="e">
        <f t="shared" ca="1" si="6"/>
        <v>#REF!</v>
      </c>
      <c r="G28" s="16" t="e">
        <f t="shared" ca="1" si="7"/>
        <v>#REF!</v>
      </c>
    </row>
    <row r="29" spans="1:7">
      <c r="A29" s="13">
        <v>14</v>
      </c>
      <c r="B29" s="14" t="e">
        <f t="shared" ca="1" si="4"/>
        <v>#REF!</v>
      </c>
      <c r="C29" s="15" t="e">
        <f ca="1">IF(SUM(INDIRECT("'Aktif Kalemler'" &amp; "!G" &amp; A29):INDIRECT("'Aktif Kalemler'" &amp; "!R" &amp; A29))=0,1,IF(AND(SUM(INDIRECT("'Aktif Kalemler'" &amp; "!G" &amp; A29):INDIRECT("'Aktif Kalemler'" &amp; "!R" &amp; A29))&gt;0,SUM(INDIRECT("'Aktif Kalemler'" &amp; "!G" &amp; A29):INDIRECT("'Aktif Kalemler'" &amp; "!R" &amp; A29))&gt;50000000000),2,0))</f>
        <v>#REF!</v>
      </c>
      <c r="D29" s="15" t="s">
        <v>27</v>
      </c>
      <c r="E29" s="14" t="e">
        <f t="shared" ca="1" si="5"/>
        <v>#REF!</v>
      </c>
      <c r="F29" s="16" t="e">
        <f t="shared" ca="1" si="6"/>
        <v>#REF!</v>
      </c>
      <c r="G29" s="16" t="e">
        <f t="shared" ca="1" si="7"/>
        <v>#REF!</v>
      </c>
    </row>
    <row r="30" spans="1:7">
      <c r="A30" s="13">
        <v>15</v>
      </c>
      <c r="B30" s="14" t="e">
        <f t="shared" ca="1" si="4"/>
        <v>#REF!</v>
      </c>
      <c r="C30" s="15" t="e">
        <f ca="1">IF(SUM(INDIRECT("'Aktif Kalemler'" &amp; "!G" &amp; A30):INDIRECT("'Aktif Kalemler'" &amp; "!R" &amp; A30))=0,1,IF(AND(SUM(INDIRECT("'Aktif Kalemler'" &amp; "!G" &amp; A30):INDIRECT("'Aktif Kalemler'" &amp; "!R" &amp; A30))&gt;0,SUM(INDIRECT("'Aktif Kalemler'" &amp; "!G" &amp; A30):INDIRECT("'Aktif Kalemler'" &amp; "!R" &amp; A30))&gt;50000000000),2,0))</f>
        <v>#REF!</v>
      </c>
      <c r="D30" s="15" t="s">
        <v>27</v>
      </c>
      <c r="E30" s="14" t="e">
        <f t="shared" ca="1" si="5"/>
        <v>#REF!</v>
      </c>
      <c r="F30" s="16" t="e">
        <f t="shared" ca="1" si="6"/>
        <v>#REF!</v>
      </c>
      <c r="G30" s="16" t="e">
        <f t="shared" ca="1" si="7"/>
        <v>#REF!</v>
      </c>
    </row>
    <row r="31" spans="1:7">
      <c r="A31" s="13">
        <v>16</v>
      </c>
      <c r="B31" s="14" t="e">
        <f t="shared" ca="1" si="4"/>
        <v>#REF!</v>
      </c>
      <c r="C31" s="15" t="e">
        <f ca="1">IF(SUM(INDIRECT("'Aktif Kalemler'" &amp; "!G" &amp; A31):INDIRECT("'Aktif Kalemler'" &amp; "!R" &amp; A31))=0,1,IF(AND(SUM(INDIRECT("'Aktif Kalemler'" &amp; "!G" &amp; A31):INDIRECT("'Aktif Kalemler'" &amp; "!R" &amp; A31))&gt;0,SUM(INDIRECT("'Aktif Kalemler'" &amp; "!G" &amp; A31):INDIRECT("'Aktif Kalemler'" &amp; "!R" &amp; A31))&gt;50000000000),2,0))</f>
        <v>#REF!</v>
      </c>
      <c r="D31" s="15" t="s">
        <v>27</v>
      </c>
      <c r="E31" s="14" t="e">
        <f t="shared" ca="1" si="5"/>
        <v>#REF!</v>
      </c>
      <c r="F31" s="16" t="e">
        <f t="shared" ca="1" si="6"/>
        <v>#REF!</v>
      </c>
      <c r="G31" s="16" t="e">
        <f t="shared" ca="1" si="7"/>
        <v>#REF!</v>
      </c>
    </row>
    <row r="32" spans="1:7">
      <c r="A32" s="13">
        <v>17</v>
      </c>
      <c r="B32" s="14" t="e">
        <f t="shared" ca="1" si="4"/>
        <v>#REF!</v>
      </c>
      <c r="C32" s="15" t="e">
        <f ca="1">IF(SUM(INDIRECT("'Aktif Kalemler'" &amp; "!G" &amp; A32):INDIRECT("'Aktif Kalemler'" &amp; "!R" &amp; A32))=0,1,IF(AND(SUM(INDIRECT("'Aktif Kalemler'" &amp; "!G" &amp; A32):INDIRECT("'Aktif Kalemler'" &amp; "!R" &amp; A32))&gt;0,SUM(INDIRECT("'Aktif Kalemler'" &amp; "!G" &amp; A32):INDIRECT("'Aktif Kalemler'" &amp; "!R" &amp; A32))&gt;50000000000),2,0))</f>
        <v>#REF!</v>
      </c>
      <c r="D32" s="15" t="s">
        <v>27</v>
      </c>
      <c r="E32" s="14" t="e">
        <f t="shared" ca="1" si="5"/>
        <v>#REF!</v>
      </c>
      <c r="F32" s="16" t="e">
        <f t="shared" ca="1" si="6"/>
        <v>#REF!</v>
      </c>
      <c r="G32" s="16" t="e">
        <f t="shared" ca="1" si="7"/>
        <v>#REF!</v>
      </c>
    </row>
    <row r="33" spans="1:7">
      <c r="A33" s="13">
        <v>18</v>
      </c>
      <c r="B33" s="14" t="e">
        <f t="shared" ca="1" si="4"/>
        <v>#REF!</v>
      </c>
      <c r="C33" s="15" t="e">
        <f ca="1">IF(SUM(INDIRECT("'Aktif Kalemler'" &amp; "!G" &amp; A33):INDIRECT("'Aktif Kalemler'" &amp; "!R" &amp; A33))=0,1,IF(AND(SUM(INDIRECT("'Aktif Kalemler'" &amp; "!G" &amp; A33):INDIRECT("'Aktif Kalemler'" &amp; "!R" &amp; A33))&gt;0,SUM(INDIRECT("'Aktif Kalemler'" &amp; "!G" &amp; A33):INDIRECT("'Aktif Kalemler'" &amp; "!R" &amp; A33))&gt;50000000000),2,0))</f>
        <v>#REF!</v>
      </c>
      <c r="D33" s="15" t="s">
        <v>27</v>
      </c>
      <c r="E33" s="14" t="e">
        <f t="shared" ca="1" si="5"/>
        <v>#REF!</v>
      </c>
      <c r="F33" s="16" t="e">
        <f t="shared" ca="1" si="6"/>
        <v>#REF!</v>
      </c>
      <c r="G33" s="16" t="e">
        <f t="shared" ca="1" si="7"/>
        <v>#REF!</v>
      </c>
    </row>
    <row r="34" spans="1:7">
      <c r="A34" s="13">
        <v>19</v>
      </c>
      <c r="B34" s="14" t="e">
        <f t="shared" ca="1" si="4"/>
        <v>#REF!</v>
      </c>
      <c r="C34" s="15" t="e">
        <f ca="1">IF(SUM(INDIRECT("'Aktif Kalemler'" &amp; "!G" &amp; A34):INDIRECT("'Aktif Kalemler'" &amp; "!R" &amp; A34))=0,1,IF(AND(SUM(INDIRECT("'Aktif Kalemler'" &amp; "!G" &amp; A34):INDIRECT("'Aktif Kalemler'" &amp; "!R" &amp; A34))&gt;0,SUM(INDIRECT("'Aktif Kalemler'" &amp; "!G" &amp; A34):INDIRECT("'Aktif Kalemler'" &amp; "!R" &amp; A34))&gt;50000000000),2,0))</f>
        <v>#REF!</v>
      </c>
      <c r="D34" s="15" t="s">
        <v>27</v>
      </c>
      <c r="E34" s="14" t="e">
        <f t="shared" ca="1" si="5"/>
        <v>#REF!</v>
      </c>
      <c r="F34" s="16" t="e">
        <f t="shared" ca="1" si="6"/>
        <v>#REF!</v>
      </c>
      <c r="G34" s="16" t="e">
        <f t="shared" ca="1" si="7"/>
        <v>#REF!</v>
      </c>
    </row>
    <row r="35" spans="1:7">
      <c r="A35" s="13">
        <v>20</v>
      </c>
      <c r="B35" s="14" t="e">
        <f t="shared" ca="1" si="4"/>
        <v>#REF!</v>
      </c>
      <c r="C35" s="15" t="e">
        <f ca="1">IF(SUM(INDIRECT("'Aktif Kalemler'" &amp; "!G" &amp; A35):INDIRECT("'Aktif Kalemler'" &amp; "!R" &amp; A35))=0,1,IF(AND(SUM(INDIRECT("'Aktif Kalemler'" &amp; "!G" &amp; A35):INDIRECT("'Aktif Kalemler'" &amp; "!R" &amp; A35))&gt;0,SUM(INDIRECT("'Aktif Kalemler'" &amp; "!G" &amp; A35):INDIRECT("'Aktif Kalemler'" &amp; "!R" &amp; A35))&gt;50000000000),2,0))</f>
        <v>#REF!</v>
      </c>
      <c r="D35" s="15" t="s">
        <v>27</v>
      </c>
      <c r="E35" s="14" t="e">
        <f t="shared" ca="1" si="5"/>
        <v>#REF!</v>
      </c>
      <c r="F35" s="16" t="e">
        <f t="shared" ca="1" si="6"/>
        <v>#REF!</v>
      </c>
      <c r="G35" s="16" t="e">
        <f t="shared" ca="1" si="7"/>
        <v>#REF!</v>
      </c>
    </row>
    <row r="36" spans="1:7">
      <c r="A36" s="13">
        <v>21</v>
      </c>
      <c r="B36" s="14" t="e">
        <f t="shared" ca="1" si="4"/>
        <v>#REF!</v>
      </c>
      <c r="C36" s="15" t="e">
        <f ca="1">IF(SUM(INDIRECT("'Aktif Kalemler'" &amp; "!G" &amp; A36):INDIRECT("'Aktif Kalemler'" &amp; "!R" &amp; A36))=0,1,IF(AND(SUM(INDIRECT("'Aktif Kalemler'" &amp; "!G" &amp; A36):INDIRECT("'Aktif Kalemler'" &amp; "!R" &amp; A36))&gt;0,SUM(INDIRECT("'Aktif Kalemler'" &amp; "!G" &amp; A36):INDIRECT("'Aktif Kalemler'" &amp; "!R" &amp; A36))&gt;50000000000),2,0))</f>
        <v>#REF!</v>
      </c>
      <c r="D36" s="15" t="s">
        <v>27</v>
      </c>
      <c r="E36" s="14" t="e">
        <f t="shared" ca="1" si="5"/>
        <v>#REF!</v>
      </c>
      <c r="F36" s="16" t="e">
        <f t="shared" ca="1" si="6"/>
        <v>#REF!</v>
      </c>
      <c r="G36" s="16" t="e">
        <f t="shared" ca="1" si="7"/>
        <v>#REF!</v>
      </c>
    </row>
    <row r="37" spans="1:7">
      <c r="A37" s="13">
        <v>22</v>
      </c>
      <c r="B37" s="14" t="e">
        <f t="shared" ca="1" si="4"/>
        <v>#REF!</v>
      </c>
      <c r="C37" s="15" t="e">
        <f ca="1">IF(SUM(INDIRECT("'Aktif Kalemler'" &amp; "!G" &amp; A37):INDIRECT("'Aktif Kalemler'" &amp; "!R" &amp; A37))=0,1,IF(AND(SUM(INDIRECT("'Aktif Kalemler'" &amp; "!G" &amp; A37):INDIRECT("'Aktif Kalemler'" &amp; "!R" &amp; A37))&gt;0,SUM(INDIRECT("'Aktif Kalemler'" &amp; "!G" &amp; A37):INDIRECT("'Aktif Kalemler'" &amp; "!R" &amp; A37))&gt;50000000000),2,0))</f>
        <v>#REF!</v>
      </c>
      <c r="D37" s="15" t="s">
        <v>27</v>
      </c>
      <c r="E37" s="14" t="e">
        <f t="shared" ca="1" si="5"/>
        <v>#REF!</v>
      </c>
      <c r="F37" s="16" t="e">
        <f t="shared" ca="1" si="6"/>
        <v>#REF!</v>
      </c>
      <c r="G37" s="16" t="e">
        <f t="shared" ca="1" si="7"/>
        <v>#REF!</v>
      </c>
    </row>
    <row r="38" spans="1:7">
      <c r="A38" s="13">
        <v>23</v>
      </c>
      <c r="B38" s="14" t="e">
        <f ca="1">INDIRECT("'Aktif Kalemler'" &amp; "!B" &amp; A38)</f>
        <v>#REF!</v>
      </c>
      <c r="C38" s="15" t="e">
        <f ca="1">IF(SUM(INDIRECT("'Aktif Kalemler'" &amp; "!G" &amp; A38):INDIRECT("'Aktif Kalemler'" &amp; "!R" &amp; A38))=0,1,IF(AND(SUM(INDIRECT("'Aktif Kalemler'" &amp; "!G" &amp; A38):INDIRECT("'Aktif Kalemler'" &amp; "!R" &amp; A38))&gt;0,SUM(INDIRECT("'Aktif Kalemler'" &amp; "!G" &amp; A38):INDIRECT("'Aktif Kalemler'" &amp; "!R" &amp; A38))&gt;50000000000),2,0))</f>
        <v>#REF!</v>
      </c>
      <c r="D38" s="15" t="s">
        <v>27</v>
      </c>
      <c r="E38" s="14" t="e">
        <f t="shared" ca="1" si="5"/>
        <v>#REF!</v>
      </c>
      <c r="F38" s="16" t="e">
        <f ca="1">IF(C38=0,"-","Kalemin değerinden emin misiniz?")</f>
        <v>#REF!</v>
      </c>
      <c r="G38" s="16" t="e">
        <f ca="1">C38</f>
        <v>#REF!</v>
      </c>
    </row>
    <row r="39" spans="1:7">
      <c r="A39" s="13">
        <v>24</v>
      </c>
      <c r="B39" s="14" t="e">
        <f t="shared" ref="B39" ca="1" si="8">INDIRECT("'Aktif Kalemler'" &amp; "!B" &amp; A39)</f>
        <v>#REF!</v>
      </c>
      <c r="C39" s="15" t="e">
        <f ca="1">IF(SUM(INDIRECT("'Aktif Kalemler'" &amp; "!G" &amp; A39):INDIRECT("'Aktif Kalemler'" &amp; "!R" &amp; A39))=0,1,IF(AND(SUM(INDIRECT("'Aktif Kalemler'" &amp; "!G" &amp; A39):INDIRECT("'Aktif Kalemler'" &amp; "!R" &amp; A39))&gt;0,SUM(INDIRECT("'Aktif Kalemler'" &amp; "!G" &amp; A39):INDIRECT("'Aktif Kalemler'" &amp; "!R" &amp; A39))&gt;50000000000),2,0))</f>
        <v>#REF!</v>
      </c>
      <c r="D39" s="15" t="s">
        <v>27</v>
      </c>
      <c r="E39" s="14" t="e">
        <f t="shared" ca="1" si="5"/>
        <v>#REF!</v>
      </c>
      <c r="F39" s="16" t="e">
        <f t="shared" ref="F39" ca="1" si="9">IF(C39=0,"-","Kalemin değerinden emin misiniz?")</f>
        <v>#REF!</v>
      </c>
      <c r="G39" s="16" t="e">
        <f t="shared" ref="G39" ca="1" si="10">C39</f>
        <v>#REF!</v>
      </c>
    </row>
    <row r="40" spans="1:7">
      <c r="A40" s="13">
        <v>25</v>
      </c>
      <c r="B40" s="14" t="e">
        <f ca="1">INDIRECT("'Aktif Kalemler'" &amp; "!B" &amp; A40)</f>
        <v>#REF!</v>
      </c>
      <c r="C40" s="15" t="e">
        <f ca="1">IF(SUM(INDIRECT("'Aktif Kalemler'" &amp; "!G" &amp; A40):INDIRECT("'Aktif Kalemler'" &amp; "!R" &amp; A40))=0,1,IF(AND(SUM(INDIRECT("'Aktif Kalemler'" &amp; "!G" &amp; A40):INDIRECT("'Aktif Kalemler'" &amp; "!R" &amp; A40))&gt;0,SUM(INDIRECT("'Aktif Kalemler'" &amp; "!G" &amp; A40):INDIRECT("'Aktif Kalemler'" &amp; "!R" &amp; A40))&gt;50000000000),2,0))</f>
        <v>#REF!</v>
      </c>
      <c r="D40" s="15" t="s">
        <v>27</v>
      </c>
      <c r="E40" s="14" t="e">
        <f t="shared" ca="1" si="5"/>
        <v>#REF!</v>
      </c>
      <c r="F40" s="16" t="e">
        <f ca="1">IF(C40=0,"-","Kalemin değerinden emin misiniz?")</f>
        <v>#REF!</v>
      </c>
      <c r="G40" s="16" t="e">
        <f ca="1">C40</f>
        <v>#REF!</v>
      </c>
    </row>
    <row r="42" spans="1:7">
      <c r="A42" s="19"/>
      <c r="B42" s="20"/>
      <c r="C42" s="21"/>
      <c r="D42" s="21"/>
      <c r="E42" s="22"/>
      <c r="F42" s="23"/>
      <c r="G42" s="23"/>
    </row>
    <row r="43" spans="1:7">
      <c r="A43" s="24">
        <v>7</v>
      </c>
      <c r="B43" s="25" t="e">
        <f ca="1">INDIRECT("'Pasif Kalemler'" &amp; "!B" &amp; A43)</f>
        <v>#REF!</v>
      </c>
      <c r="C43" s="26" t="e">
        <f ca="1">IF(SUM(INDIRECT("'Pasif Kalemler'" &amp; "!C" &amp; A43):INDIRECT("'Pasif Kalemler'" &amp; "!F" &amp; A43))=0,1,IF(SUM(INDIRECT("'Pasif Kalemler'" &amp; "!C" &amp; A43):INDIRECT("'Pasif Kalemler'" &amp; "!F" &amp; A43))&gt;50000000000,2,0))</f>
        <v>#REF!</v>
      </c>
      <c r="D43" s="26" t="s">
        <v>26</v>
      </c>
      <c r="E43" s="25" t="e">
        <f ca="1">IF(C43=1,CONCATENATE("Türk Lirası cinsinden " &amp; B43," kaleminin değeri boş bırakıldı."),IF(C43=2,CONCATENATE("Türk Lirası cinsinden " &amp; B43," kalemi değeri 50 Milyar TL'den büyük girildi"),""))</f>
        <v>#REF!</v>
      </c>
      <c r="F43" s="27" t="e">
        <f t="shared" ca="1" si="6"/>
        <v>#REF!</v>
      </c>
      <c r="G43" s="27" t="e">
        <f t="shared" ca="1" si="7"/>
        <v>#REF!</v>
      </c>
    </row>
    <row r="44" spans="1:7">
      <c r="A44" s="24">
        <v>8</v>
      </c>
      <c r="B44" s="25" t="e">
        <f t="shared" ref="B44:B60" ca="1" si="11">INDIRECT("'Pasif Kalemler'" &amp; "!B" &amp; A44)</f>
        <v>#REF!</v>
      </c>
      <c r="C44" s="26" t="e">
        <f ca="1">IF(SUM(INDIRECT("'Pasif Kalemler'" &amp; "!C" &amp; A44):INDIRECT("'Pasif Kalemler'" &amp; "!F" &amp; A44))=0,1,IF(SUM(INDIRECT("'Pasif Kalemler'" &amp; "!C" &amp; A44):INDIRECT("'Pasif Kalemler'" &amp; "!F" &amp; A44))&gt;50000000000,2,0))</f>
        <v>#REF!</v>
      </c>
      <c r="D44" s="26" t="s">
        <v>26</v>
      </c>
      <c r="E44" s="25" t="e">
        <f t="shared" ref="E44:E60" ca="1" si="12">IF(C44=1,CONCATENATE("Türk Lirası cinsinden " &amp; B44," kaleminin değeri boş bırakıldı."),IF(C44=2,CONCATENATE("Türk Lirası cinsinden " &amp; B44," kalemi değeri 50 Milyar TL'den büyük girildi"),""))</f>
        <v>#REF!</v>
      </c>
      <c r="F44" s="27" t="e">
        <f t="shared" ca="1" si="6"/>
        <v>#REF!</v>
      </c>
      <c r="G44" s="27" t="e">
        <f t="shared" ca="1" si="7"/>
        <v>#REF!</v>
      </c>
    </row>
    <row r="45" spans="1:7">
      <c r="A45" s="24">
        <v>9</v>
      </c>
      <c r="B45" s="25" t="e">
        <f t="shared" ca="1" si="11"/>
        <v>#REF!</v>
      </c>
      <c r="C45" s="26" t="e">
        <f ca="1">IF(SUM(INDIRECT("'Pasif Kalemler'" &amp; "!C" &amp; A45):INDIRECT("'Pasif Kalemler'" &amp; "!F" &amp; A45))=0,1,IF(SUM(INDIRECT("'Pasif Kalemler'" &amp; "!C" &amp; A45):INDIRECT("'Pasif Kalemler'" &amp; "!F" &amp; A45))&gt;50000000000,2,0))</f>
        <v>#REF!</v>
      </c>
      <c r="D45" s="26" t="s">
        <v>26</v>
      </c>
      <c r="E45" s="25" t="e">
        <f t="shared" ca="1" si="12"/>
        <v>#REF!</v>
      </c>
      <c r="F45" s="27" t="e">
        <f t="shared" ca="1" si="6"/>
        <v>#REF!</v>
      </c>
      <c r="G45" s="27" t="e">
        <f t="shared" ca="1" si="7"/>
        <v>#REF!</v>
      </c>
    </row>
    <row r="46" spans="1:7">
      <c r="A46" s="24">
        <v>10</v>
      </c>
      <c r="B46" s="25" t="e">
        <f t="shared" ca="1" si="11"/>
        <v>#REF!</v>
      </c>
      <c r="C46" s="26" t="e">
        <f ca="1">IF(SUM(INDIRECT("'Pasif Kalemler'" &amp; "!C" &amp; A46):INDIRECT("'Pasif Kalemler'" &amp; "!F" &amp; A46))=0,1,IF(SUM(INDIRECT("'Pasif Kalemler'" &amp; "!C" &amp; A46):INDIRECT("'Pasif Kalemler'" &amp; "!F" &amp; A46))&gt;50000000000,2,0))</f>
        <v>#REF!</v>
      </c>
      <c r="D46" s="26" t="s">
        <v>26</v>
      </c>
      <c r="E46" s="25" t="e">
        <f t="shared" ca="1" si="12"/>
        <v>#REF!</v>
      </c>
      <c r="F46" s="27" t="e">
        <f t="shared" ca="1" si="6"/>
        <v>#REF!</v>
      </c>
      <c r="G46" s="27" t="e">
        <f t="shared" ca="1" si="7"/>
        <v>#REF!</v>
      </c>
    </row>
    <row r="47" spans="1:7">
      <c r="A47" s="24">
        <v>11</v>
      </c>
      <c r="B47" s="25" t="e">
        <f t="shared" ca="1" si="11"/>
        <v>#REF!</v>
      </c>
      <c r="C47" s="26" t="e">
        <f ca="1">IF(SUM(INDIRECT("'Pasif Kalemler'" &amp; "!C" &amp; A47):INDIRECT("'Pasif Kalemler'" &amp; "!F" &amp; A47))=0,1,IF(SUM(INDIRECT("'Pasif Kalemler'" &amp; "!C" &amp; A47):INDIRECT("'Pasif Kalemler'" &amp; "!F" &amp; A47))&gt;50000000000,2,0))</f>
        <v>#REF!</v>
      </c>
      <c r="D47" s="26" t="s">
        <v>26</v>
      </c>
      <c r="E47" s="25" t="e">
        <f t="shared" ca="1" si="12"/>
        <v>#REF!</v>
      </c>
      <c r="F47" s="27" t="e">
        <f t="shared" ca="1" si="6"/>
        <v>#REF!</v>
      </c>
      <c r="G47" s="27" t="e">
        <f t="shared" ca="1" si="7"/>
        <v>#REF!</v>
      </c>
    </row>
    <row r="48" spans="1:7">
      <c r="A48" s="24">
        <v>12</v>
      </c>
      <c r="B48" s="25" t="e">
        <f t="shared" ca="1" si="11"/>
        <v>#REF!</v>
      </c>
      <c r="C48" s="26" t="e">
        <f ca="1">IF(SUM(INDIRECT("'Pasif Kalemler'" &amp; "!C" &amp; A48):INDIRECT("'Pasif Kalemler'" &amp; "!F" &amp; A48))=0,1,IF(SUM(INDIRECT("'Pasif Kalemler'" &amp; "!C" &amp; A48):INDIRECT("'Pasif Kalemler'" &amp; "!F" &amp; A48))&gt;50000000000,2,0))</f>
        <v>#REF!</v>
      </c>
      <c r="D48" s="26" t="s">
        <v>26</v>
      </c>
      <c r="E48" s="25" t="e">
        <f t="shared" ca="1" si="12"/>
        <v>#REF!</v>
      </c>
      <c r="F48" s="27" t="e">
        <f t="shared" ca="1" si="6"/>
        <v>#REF!</v>
      </c>
      <c r="G48" s="27" t="e">
        <f t="shared" ca="1" si="7"/>
        <v>#REF!</v>
      </c>
    </row>
    <row r="49" spans="1:7">
      <c r="A49" s="24">
        <v>13</v>
      </c>
      <c r="B49" s="25" t="e">
        <f t="shared" ca="1" si="11"/>
        <v>#REF!</v>
      </c>
      <c r="C49" s="26" t="e">
        <f ca="1">IF(SUM(INDIRECT("'Pasif Kalemler'" &amp; "!C" &amp; A49):INDIRECT("'Pasif Kalemler'" &amp; "!F" &amp; A49))=0,1,IF(SUM(INDIRECT("'Pasif Kalemler'" &amp; "!C" &amp; A49):INDIRECT("'Pasif Kalemler'" &amp; "!F" &amp; A49))&gt;50000000000,2,0))</f>
        <v>#REF!</v>
      </c>
      <c r="D49" s="26" t="s">
        <v>26</v>
      </c>
      <c r="E49" s="25" t="e">
        <f t="shared" ca="1" si="12"/>
        <v>#REF!</v>
      </c>
      <c r="F49" s="27" t="e">
        <f t="shared" ca="1" si="6"/>
        <v>#REF!</v>
      </c>
      <c r="G49" s="27" t="e">
        <f t="shared" ca="1" si="7"/>
        <v>#REF!</v>
      </c>
    </row>
    <row r="50" spans="1:7">
      <c r="A50" s="24">
        <v>14</v>
      </c>
      <c r="B50" s="25" t="e">
        <f t="shared" ca="1" si="11"/>
        <v>#REF!</v>
      </c>
      <c r="C50" s="26" t="e">
        <f ca="1">IF(SUM(INDIRECT("'Pasif Kalemler'" &amp; "!C" &amp; A50):INDIRECT("'Pasif Kalemler'" &amp; "!F" &amp; A50))=0,1,IF(SUM(INDIRECT("'Pasif Kalemler'" &amp; "!C" &amp; A50):INDIRECT("'Pasif Kalemler'" &amp; "!F" &amp; A50))&gt;50000000000,2,0))</f>
        <v>#REF!</v>
      </c>
      <c r="D50" s="26" t="s">
        <v>26</v>
      </c>
      <c r="E50" s="25" t="e">
        <f t="shared" ca="1" si="12"/>
        <v>#REF!</v>
      </c>
      <c r="F50" s="27" t="e">
        <f t="shared" ca="1" si="6"/>
        <v>#REF!</v>
      </c>
      <c r="G50" s="27" t="e">
        <f t="shared" ca="1" si="7"/>
        <v>#REF!</v>
      </c>
    </row>
    <row r="51" spans="1:7">
      <c r="A51" s="24">
        <v>15</v>
      </c>
      <c r="B51" s="25" t="e">
        <f t="shared" ca="1" si="11"/>
        <v>#REF!</v>
      </c>
      <c r="C51" s="26" t="e">
        <f ca="1">IF(SUM(INDIRECT("'Pasif Kalemler'" &amp; "!C" &amp; A51):INDIRECT("'Pasif Kalemler'" &amp; "!F" &amp; A51))=0,1,IF(SUM(INDIRECT("'Pasif Kalemler'" &amp; "!C" &amp; A51):INDIRECT("'Pasif Kalemler'" &amp; "!F" &amp; A51))&gt;50000000000,2,0))</f>
        <v>#REF!</v>
      </c>
      <c r="D51" s="26" t="s">
        <v>26</v>
      </c>
      <c r="E51" s="25" t="e">
        <f t="shared" ca="1" si="12"/>
        <v>#REF!</v>
      </c>
      <c r="F51" s="27" t="e">
        <f t="shared" ca="1" si="6"/>
        <v>#REF!</v>
      </c>
      <c r="G51" s="27" t="e">
        <f t="shared" ca="1" si="7"/>
        <v>#REF!</v>
      </c>
    </row>
    <row r="52" spans="1:7">
      <c r="A52" s="24">
        <v>16</v>
      </c>
      <c r="B52" s="25" t="e">
        <f t="shared" ca="1" si="11"/>
        <v>#REF!</v>
      </c>
      <c r="C52" s="26" t="e">
        <f ca="1">IF(SUM(INDIRECT("'Pasif Kalemler'" &amp; "!C" &amp; A52):INDIRECT("'Pasif Kalemler'" &amp; "!F" &amp; A52))=0,1,IF(SUM(INDIRECT("'Pasif Kalemler'" &amp; "!C" &amp; A52):INDIRECT("'Pasif Kalemler'" &amp; "!F" &amp; A52))&gt;50000000000,2,0))</f>
        <v>#REF!</v>
      </c>
      <c r="D52" s="26" t="s">
        <v>26</v>
      </c>
      <c r="E52" s="25" t="e">
        <f t="shared" ca="1" si="12"/>
        <v>#REF!</v>
      </c>
      <c r="F52" s="27" t="e">
        <f t="shared" ca="1" si="6"/>
        <v>#REF!</v>
      </c>
      <c r="G52" s="27" t="e">
        <f t="shared" ca="1" si="7"/>
        <v>#REF!</v>
      </c>
    </row>
    <row r="53" spans="1:7">
      <c r="A53" s="24">
        <v>17</v>
      </c>
      <c r="B53" s="25" t="e">
        <f t="shared" ca="1" si="11"/>
        <v>#REF!</v>
      </c>
      <c r="C53" s="26" t="e">
        <f ca="1">IF(SUM(INDIRECT("'Pasif Kalemler'" &amp; "!C" &amp; A53):INDIRECT("'Pasif Kalemler'" &amp; "!F" &amp; A53))=0,1,IF(SUM(INDIRECT("'Pasif Kalemler'" &amp; "!C" &amp; A53):INDIRECT("'Pasif Kalemler'" &amp; "!F" &amp; A53))&gt;50000000000,2,0))</f>
        <v>#REF!</v>
      </c>
      <c r="D53" s="26" t="s">
        <v>26</v>
      </c>
      <c r="E53" s="25" t="e">
        <f t="shared" ca="1" si="12"/>
        <v>#REF!</v>
      </c>
      <c r="F53" s="27" t="e">
        <f t="shared" ca="1" si="6"/>
        <v>#REF!</v>
      </c>
      <c r="G53" s="27" t="e">
        <f t="shared" ca="1" si="7"/>
        <v>#REF!</v>
      </c>
    </row>
    <row r="54" spans="1:7">
      <c r="A54" s="24">
        <v>18</v>
      </c>
      <c r="B54" s="25" t="e">
        <f t="shared" ca="1" si="11"/>
        <v>#REF!</v>
      </c>
      <c r="C54" s="26" t="e">
        <f ca="1">IF(SUM(INDIRECT("'Pasif Kalemler'" &amp; "!C" &amp; A54):INDIRECT("'Pasif Kalemler'" &amp; "!F" &amp; A54))=0,1,IF(SUM(INDIRECT("'Pasif Kalemler'" &amp; "!C" &amp; A54):INDIRECT("'Pasif Kalemler'" &amp; "!F" &amp; A54))&gt;50000000000,2,0))</f>
        <v>#REF!</v>
      </c>
      <c r="D54" s="26" t="s">
        <v>26</v>
      </c>
      <c r="E54" s="25" t="e">
        <f t="shared" ca="1" si="12"/>
        <v>#REF!</v>
      </c>
      <c r="F54" s="27" t="e">
        <f t="shared" ca="1" si="6"/>
        <v>#REF!</v>
      </c>
      <c r="G54" s="27" t="e">
        <f t="shared" ca="1" si="7"/>
        <v>#REF!</v>
      </c>
    </row>
    <row r="55" spans="1:7">
      <c r="A55" s="24">
        <v>19</v>
      </c>
      <c r="B55" s="25" t="e">
        <f t="shared" ca="1" si="11"/>
        <v>#REF!</v>
      </c>
      <c r="C55" s="26" t="e">
        <f ca="1">IF(SUM(INDIRECT("'Pasif Kalemler'" &amp; "!C" &amp; A55):INDIRECT("'Pasif Kalemler'" &amp; "!F" &amp; A55))=0,1,IF(SUM(INDIRECT("'Pasif Kalemler'" &amp; "!C" &amp; A55):INDIRECT("'Pasif Kalemler'" &amp; "!F" &amp; A55))&gt;50000000000,2,0))</f>
        <v>#REF!</v>
      </c>
      <c r="D55" s="26" t="s">
        <v>26</v>
      </c>
      <c r="E55" s="25" t="e">
        <f t="shared" ca="1" si="12"/>
        <v>#REF!</v>
      </c>
      <c r="F55" s="27" t="e">
        <f t="shared" ca="1" si="6"/>
        <v>#REF!</v>
      </c>
      <c r="G55" s="27" t="e">
        <f t="shared" ca="1" si="7"/>
        <v>#REF!</v>
      </c>
    </row>
    <row r="56" spans="1:7">
      <c r="A56" s="24">
        <v>20</v>
      </c>
      <c r="B56" s="25" t="e">
        <f t="shared" ca="1" si="11"/>
        <v>#REF!</v>
      </c>
      <c r="C56" s="26" t="e">
        <f ca="1">IF(SUM(INDIRECT("'Pasif Kalemler'" &amp; "!C" &amp; A56):INDIRECT("'Pasif Kalemler'" &amp; "!F" &amp; A56))=0,1,IF(SUM(INDIRECT("'Pasif Kalemler'" &amp; "!C" &amp; A56):INDIRECT("'Pasif Kalemler'" &amp; "!F" &amp; A56))&gt;50000000000,2,0))</f>
        <v>#REF!</v>
      </c>
      <c r="D56" s="26" t="s">
        <v>26</v>
      </c>
      <c r="E56" s="25" t="e">
        <f t="shared" ca="1" si="12"/>
        <v>#REF!</v>
      </c>
      <c r="F56" s="27" t="e">
        <f t="shared" ca="1" si="6"/>
        <v>#REF!</v>
      </c>
      <c r="G56" s="27" t="e">
        <f t="shared" ca="1" si="7"/>
        <v>#REF!</v>
      </c>
    </row>
    <row r="57" spans="1:7">
      <c r="A57" s="24">
        <v>21</v>
      </c>
      <c r="B57" s="25" t="e">
        <f t="shared" ca="1" si="11"/>
        <v>#REF!</v>
      </c>
      <c r="C57" s="26" t="e">
        <f ca="1">IF(SUM(INDIRECT("'Pasif Kalemler'" &amp; "!C" &amp; A57):INDIRECT("'Pasif Kalemler'" &amp; "!F" &amp; A57))=0,1,IF(SUM(INDIRECT("'Pasif Kalemler'" &amp; "!C" &amp; A57):INDIRECT("'Pasif Kalemler'" &amp; "!F" &amp; A57))&gt;50000000000,2,0))</f>
        <v>#REF!</v>
      </c>
      <c r="D57" s="26" t="s">
        <v>26</v>
      </c>
      <c r="E57" s="25" t="e">
        <f t="shared" ca="1" si="12"/>
        <v>#REF!</v>
      </c>
      <c r="F57" s="27" t="e">
        <f t="shared" ca="1" si="6"/>
        <v>#REF!</v>
      </c>
      <c r="G57" s="27" t="e">
        <f t="shared" ca="1" si="7"/>
        <v>#REF!</v>
      </c>
    </row>
    <row r="58" spans="1:7">
      <c r="A58" s="24">
        <v>22</v>
      </c>
      <c r="B58" s="25" t="e">
        <f t="shared" ca="1" si="11"/>
        <v>#REF!</v>
      </c>
      <c r="C58" s="26" t="e">
        <f ca="1">IF(SUM(INDIRECT("'Pasif Kalemler'" &amp; "!C" &amp; A58):INDIRECT("'Pasif Kalemler'" &amp; "!F" &amp; A58))=0,1,IF(SUM(INDIRECT("'Pasif Kalemler'" &amp; "!C" &amp; A58):INDIRECT("'Pasif Kalemler'" &amp; "!F" &amp; A58))&gt;50000000000,2,0))</f>
        <v>#REF!</v>
      </c>
      <c r="D58" s="26" t="s">
        <v>26</v>
      </c>
      <c r="E58" s="25" t="e">
        <f t="shared" ca="1" si="12"/>
        <v>#REF!</v>
      </c>
      <c r="F58" s="27" t="e">
        <f t="shared" ca="1" si="6"/>
        <v>#REF!</v>
      </c>
      <c r="G58" s="27" t="e">
        <f t="shared" ca="1" si="7"/>
        <v>#REF!</v>
      </c>
    </row>
    <row r="59" spans="1:7">
      <c r="A59" s="24">
        <v>23</v>
      </c>
      <c r="B59" s="25" t="e">
        <f t="shared" ca="1" si="11"/>
        <v>#REF!</v>
      </c>
      <c r="C59" s="26" t="e">
        <f ca="1">IF(SUM(INDIRECT("'Pasif Kalemler'" &amp; "!C" &amp; A59):INDIRECT("'Pasif Kalemler'" &amp; "!F" &amp; A59))=0,1,IF(SUM(INDIRECT("'Pasif Kalemler'" &amp; "!C" &amp; A59):INDIRECT("'Pasif Kalemler'" &amp; "!F" &amp; A59))&gt;50000000000,2,0))</f>
        <v>#REF!</v>
      </c>
      <c r="D59" s="26" t="s">
        <v>26</v>
      </c>
      <c r="E59" s="25" t="e">
        <f t="shared" ca="1" si="12"/>
        <v>#REF!</v>
      </c>
      <c r="F59" s="27" t="e">
        <f t="shared" ca="1" si="6"/>
        <v>#REF!</v>
      </c>
      <c r="G59" s="27" t="e">
        <f t="shared" ca="1" si="7"/>
        <v>#REF!</v>
      </c>
    </row>
    <row r="60" spans="1:7">
      <c r="A60" s="24">
        <v>26</v>
      </c>
      <c r="B60" s="25" t="e">
        <f t="shared" ca="1" si="11"/>
        <v>#REF!</v>
      </c>
      <c r="C60" s="26" t="e">
        <f ca="1">IF(SUM(INDIRECT("'Pasif Kalemler'" &amp; "!C" &amp; A60):INDIRECT("'Pasif Kalemler'" &amp; "!F" &amp; A60))=0,1,IF(SUM(INDIRECT("'Pasif Kalemler'" &amp; "!C" &amp; A60):INDIRECT("'Pasif Kalemler'" &amp; "!F" &amp; A60))&gt;50000000000,2,0))</f>
        <v>#REF!</v>
      </c>
      <c r="D60" s="26" t="s">
        <v>26</v>
      </c>
      <c r="E60" s="25" t="e">
        <f t="shared" ca="1" si="12"/>
        <v>#REF!</v>
      </c>
      <c r="F60" s="27" t="e">
        <f t="shared" ca="1" si="6"/>
        <v>#REF!</v>
      </c>
      <c r="G60" s="27" t="e">
        <f t="shared" ca="1" si="7"/>
        <v>#REF!</v>
      </c>
    </row>
    <row r="61" spans="1:7">
      <c r="A61" s="24"/>
      <c r="B61" s="28"/>
      <c r="C61" s="28"/>
      <c r="D61" s="28"/>
      <c r="E61" s="28"/>
      <c r="F61" s="28"/>
      <c r="G61" s="28"/>
    </row>
    <row r="62" spans="1:7">
      <c r="A62" s="24">
        <v>7</v>
      </c>
      <c r="B62" s="25" t="e">
        <f ca="1">INDIRECT("'Pasif Kalemler'" &amp; "!B" &amp; A62)</f>
        <v>#REF!</v>
      </c>
      <c r="C62" s="26" t="e">
        <f ca="1">IF(SUM(INDIRECT("'Pasif Kalemler'" &amp; "!G" &amp; A62):INDIRECT("'Pasif Kalemler'" &amp; "!R" &amp; A62))=0,1,IF(SUM(INDIRECT("'Pasif Kalemler'" &amp; "!G" &amp; A62):INDIRECT("'Pasif Kalemler'" &amp; "!R" &amp; A62))&gt;50000000000,2,0))</f>
        <v>#REF!</v>
      </c>
      <c r="D62" s="26" t="s">
        <v>27</v>
      </c>
      <c r="E62" s="25" t="e">
        <f ca="1">IF(C62=1,CONCATENATE("Yabancı para cinsinden " &amp; B62," kaleminin değeri boş bırakıldı."),IF(C62=2,CONCATENATE("Yabancı para cinsinden " &amp; B62," kalemi değeri 50 Milyar TL'den büyük girildi"),""))</f>
        <v>#REF!</v>
      </c>
      <c r="F62" s="27" t="e">
        <f t="shared" ca="1" si="2"/>
        <v>#REF!</v>
      </c>
      <c r="G62" s="27" t="e">
        <f t="shared" ca="1" si="3"/>
        <v>#REF!</v>
      </c>
    </row>
    <row r="63" spans="1:7">
      <c r="A63" s="24">
        <v>8</v>
      </c>
      <c r="B63" s="25" t="e">
        <f t="shared" ref="B63:B79" ca="1" si="13">INDIRECT("'Pasif Kalemler'" &amp; "!B" &amp; A63)</f>
        <v>#REF!</v>
      </c>
      <c r="C63" s="26" t="e">
        <f ca="1">IF(SUM(INDIRECT("'Pasif Kalemler'" &amp; "!G" &amp; A63):INDIRECT("'Pasif Kalemler'" &amp; "!R" &amp; A63))=0,1,IF(SUM(INDIRECT("'Pasif Kalemler'" &amp; "!G" &amp; A63):INDIRECT("'Pasif Kalemler'" &amp; "!R" &amp; A63))&gt;50000000000,2,0))</f>
        <v>#REF!</v>
      </c>
      <c r="D63" s="26" t="s">
        <v>27</v>
      </c>
      <c r="E63" s="25" t="e">
        <f t="shared" ref="E63:E79" ca="1" si="14">IF(C63=1,CONCATENATE("Yabancı para cinsinden " &amp; B63," kaleminin değeri boş bırakıldı."),IF(C63=2,CONCATENATE("Yabancı para cinsinden " &amp; B63," kalemi değeri 50 Milyar TL'den büyük girildi"),""))</f>
        <v>#REF!</v>
      </c>
      <c r="F63" s="27" t="e">
        <f t="shared" ca="1" si="2"/>
        <v>#REF!</v>
      </c>
      <c r="G63" s="27" t="e">
        <f t="shared" ca="1" si="3"/>
        <v>#REF!</v>
      </c>
    </row>
    <row r="64" spans="1:7">
      <c r="A64" s="24">
        <v>9</v>
      </c>
      <c r="B64" s="25" t="e">
        <f t="shared" ca="1" si="13"/>
        <v>#REF!</v>
      </c>
      <c r="C64" s="26" t="e">
        <f ca="1">IF(SUM(INDIRECT("'Pasif Kalemler'" &amp; "!G" &amp; A64):INDIRECT("'Pasif Kalemler'" &amp; "!R" &amp; A64))=0,1,IF(SUM(INDIRECT("'Pasif Kalemler'" &amp; "!G" &amp; A64):INDIRECT("'Pasif Kalemler'" &amp; "!R" &amp; A64))&gt;50000000000,2,0))</f>
        <v>#REF!</v>
      </c>
      <c r="D64" s="26" t="s">
        <v>27</v>
      </c>
      <c r="E64" s="25" t="e">
        <f t="shared" ca="1" si="14"/>
        <v>#REF!</v>
      </c>
      <c r="F64" s="27" t="e">
        <f t="shared" ca="1" si="2"/>
        <v>#REF!</v>
      </c>
      <c r="G64" s="27" t="e">
        <f t="shared" ca="1" si="3"/>
        <v>#REF!</v>
      </c>
    </row>
    <row r="65" spans="1:7">
      <c r="A65" s="24">
        <v>10</v>
      </c>
      <c r="B65" s="25" t="e">
        <f t="shared" ca="1" si="13"/>
        <v>#REF!</v>
      </c>
      <c r="C65" s="26" t="e">
        <f ca="1">IF(SUM(INDIRECT("'Pasif Kalemler'" &amp; "!G" &amp; A65):INDIRECT("'Pasif Kalemler'" &amp; "!R" &amp; A65))=0,1,IF(SUM(INDIRECT("'Pasif Kalemler'" &amp; "!G" &amp; A65):INDIRECT("'Pasif Kalemler'" &amp; "!R" &amp; A65))&gt;50000000000,2,0))</f>
        <v>#REF!</v>
      </c>
      <c r="D65" s="26" t="s">
        <v>27</v>
      </c>
      <c r="E65" s="25" t="e">
        <f t="shared" ca="1" si="14"/>
        <v>#REF!</v>
      </c>
      <c r="F65" s="27" t="e">
        <f t="shared" ca="1" si="2"/>
        <v>#REF!</v>
      </c>
      <c r="G65" s="27" t="e">
        <f t="shared" ca="1" si="3"/>
        <v>#REF!</v>
      </c>
    </row>
    <row r="66" spans="1:7">
      <c r="A66" s="24">
        <v>11</v>
      </c>
      <c r="B66" s="25" t="e">
        <f t="shared" ca="1" si="13"/>
        <v>#REF!</v>
      </c>
      <c r="C66" s="26" t="e">
        <f ca="1">IF(SUM(INDIRECT("'Pasif Kalemler'" &amp; "!G" &amp; A66):INDIRECT("'Pasif Kalemler'" &amp; "!R" &amp; A66))=0,1,IF(SUM(INDIRECT("'Pasif Kalemler'" &amp; "!G" &amp; A66):INDIRECT("'Pasif Kalemler'" &amp; "!R" &amp; A66))&gt;50000000000,2,0))</f>
        <v>#REF!</v>
      </c>
      <c r="D66" s="26" t="s">
        <v>27</v>
      </c>
      <c r="E66" s="25" t="e">
        <f t="shared" ca="1" si="14"/>
        <v>#REF!</v>
      </c>
      <c r="F66" s="27" t="e">
        <f t="shared" ca="1" si="2"/>
        <v>#REF!</v>
      </c>
      <c r="G66" s="27" t="e">
        <f t="shared" ca="1" si="3"/>
        <v>#REF!</v>
      </c>
    </row>
    <row r="67" spans="1:7">
      <c r="A67" s="24">
        <v>12</v>
      </c>
      <c r="B67" s="25" t="e">
        <f t="shared" ca="1" si="13"/>
        <v>#REF!</v>
      </c>
      <c r="C67" s="26" t="e">
        <f ca="1">IF(SUM(INDIRECT("'Pasif Kalemler'" &amp; "!G" &amp; A67):INDIRECT("'Pasif Kalemler'" &amp; "!R" &amp; A67))=0,1,IF(SUM(INDIRECT("'Pasif Kalemler'" &amp; "!G" &amp; A67):INDIRECT("'Pasif Kalemler'" &amp; "!R" &amp; A67))&gt;50000000000,2,0))</f>
        <v>#REF!</v>
      </c>
      <c r="D67" s="26" t="s">
        <v>27</v>
      </c>
      <c r="E67" s="25" t="e">
        <f t="shared" ca="1" si="14"/>
        <v>#REF!</v>
      </c>
      <c r="F67" s="27" t="e">
        <f t="shared" ca="1" si="2"/>
        <v>#REF!</v>
      </c>
      <c r="G67" s="27" t="e">
        <f t="shared" ca="1" si="3"/>
        <v>#REF!</v>
      </c>
    </row>
    <row r="68" spans="1:7">
      <c r="A68" s="24">
        <v>13</v>
      </c>
      <c r="B68" s="25" t="e">
        <f t="shared" ca="1" si="13"/>
        <v>#REF!</v>
      </c>
      <c r="C68" s="26" t="e">
        <f ca="1">IF(SUM(INDIRECT("'Pasif Kalemler'" &amp; "!G" &amp; A68):INDIRECT("'Pasif Kalemler'" &amp; "!R" &amp; A68))=0,1,IF(SUM(INDIRECT("'Pasif Kalemler'" &amp; "!G" &amp; A68):INDIRECT("'Pasif Kalemler'" &amp; "!R" &amp; A68))&gt;50000000000,2,0))</f>
        <v>#REF!</v>
      </c>
      <c r="D68" s="26" t="s">
        <v>27</v>
      </c>
      <c r="E68" s="25" t="e">
        <f t="shared" ca="1" si="14"/>
        <v>#REF!</v>
      </c>
      <c r="F68" s="27" t="e">
        <f t="shared" ca="1" si="2"/>
        <v>#REF!</v>
      </c>
      <c r="G68" s="27" t="e">
        <f t="shared" ca="1" si="3"/>
        <v>#REF!</v>
      </c>
    </row>
    <row r="69" spans="1:7">
      <c r="A69" s="24">
        <v>14</v>
      </c>
      <c r="B69" s="25" t="e">
        <f t="shared" ca="1" si="13"/>
        <v>#REF!</v>
      </c>
      <c r="C69" s="26" t="e">
        <f ca="1">IF(SUM(INDIRECT("'Pasif Kalemler'" &amp; "!G" &amp; A69):INDIRECT("'Pasif Kalemler'" &amp; "!R" &amp; A69))=0,1,IF(SUM(INDIRECT("'Pasif Kalemler'" &amp; "!G" &amp; A69):INDIRECT("'Pasif Kalemler'" &amp; "!R" &amp; A69))&gt;50000000000,2,0))</f>
        <v>#REF!</v>
      </c>
      <c r="D69" s="26" t="s">
        <v>27</v>
      </c>
      <c r="E69" s="25" t="e">
        <f t="shared" ca="1" si="14"/>
        <v>#REF!</v>
      </c>
      <c r="F69" s="27" t="e">
        <f t="shared" ca="1" si="2"/>
        <v>#REF!</v>
      </c>
      <c r="G69" s="27" t="e">
        <f t="shared" ca="1" si="3"/>
        <v>#REF!</v>
      </c>
    </row>
    <row r="70" spans="1:7">
      <c r="A70" s="24">
        <v>15</v>
      </c>
      <c r="B70" s="25" t="e">
        <f t="shared" ca="1" si="13"/>
        <v>#REF!</v>
      </c>
      <c r="C70" s="26" t="e">
        <f ca="1">IF(SUM(INDIRECT("'Pasif Kalemler'" &amp; "!G" &amp; A70):INDIRECT("'Pasif Kalemler'" &amp; "!R" &amp; A70))=0,1,IF(SUM(INDIRECT("'Pasif Kalemler'" &amp; "!G" &amp; A70):INDIRECT("'Pasif Kalemler'" &amp; "!R" &amp; A70))&gt;50000000000,2,0))</f>
        <v>#REF!</v>
      </c>
      <c r="D70" s="26" t="s">
        <v>27</v>
      </c>
      <c r="E70" s="25" t="e">
        <f t="shared" ca="1" si="14"/>
        <v>#REF!</v>
      </c>
      <c r="F70" s="27" t="e">
        <f t="shared" ca="1" si="2"/>
        <v>#REF!</v>
      </c>
      <c r="G70" s="27" t="e">
        <f t="shared" ca="1" si="3"/>
        <v>#REF!</v>
      </c>
    </row>
    <row r="71" spans="1:7">
      <c r="A71" s="24">
        <v>16</v>
      </c>
      <c r="B71" s="25" t="e">
        <f t="shared" ca="1" si="13"/>
        <v>#REF!</v>
      </c>
      <c r="C71" s="26" t="e">
        <f ca="1">IF(SUM(INDIRECT("'Pasif Kalemler'" &amp; "!G" &amp; A71):INDIRECT("'Pasif Kalemler'" &amp; "!R" &amp; A71))=0,1,IF(SUM(INDIRECT("'Pasif Kalemler'" &amp; "!G" &amp; A71):INDIRECT("'Pasif Kalemler'" &amp; "!R" &amp; A71))&gt;50000000000,2,0))</f>
        <v>#REF!</v>
      </c>
      <c r="D71" s="26" t="s">
        <v>27</v>
      </c>
      <c r="E71" s="25" t="e">
        <f t="shared" ca="1" si="14"/>
        <v>#REF!</v>
      </c>
      <c r="F71" s="27" t="e">
        <f t="shared" ca="1" si="2"/>
        <v>#REF!</v>
      </c>
      <c r="G71" s="27" t="e">
        <f t="shared" ca="1" si="3"/>
        <v>#REF!</v>
      </c>
    </row>
    <row r="72" spans="1:7">
      <c r="A72" s="24">
        <v>17</v>
      </c>
      <c r="B72" s="25" t="e">
        <f t="shared" ca="1" si="13"/>
        <v>#REF!</v>
      </c>
      <c r="C72" s="26" t="e">
        <f ca="1">IF(SUM(INDIRECT("'Pasif Kalemler'" &amp; "!G" &amp; A72):INDIRECT("'Pasif Kalemler'" &amp; "!R" &amp; A72))=0,1,IF(SUM(INDIRECT("'Pasif Kalemler'" &amp; "!G" &amp; A72):INDIRECT("'Pasif Kalemler'" &amp; "!R" &amp; A72))&gt;50000000000,2,0))</f>
        <v>#REF!</v>
      </c>
      <c r="D72" s="26" t="s">
        <v>27</v>
      </c>
      <c r="E72" s="25" t="e">
        <f t="shared" ca="1" si="14"/>
        <v>#REF!</v>
      </c>
      <c r="F72" s="27" t="e">
        <f t="shared" ca="1" si="2"/>
        <v>#REF!</v>
      </c>
      <c r="G72" s="27" t="e">
        <f t="shared" ca="1" si="3"/>
        <v>#REF!</v>
      </c>
    </row>
    <row r="73" spans="1:7">
      <c r="A73" s="24">
        <v>18</v>
      </c>
      <c r="B73" s="25" t="e">
        <f t="shared" ca="1" si="13"/>
        <v>#REF!</v>
      </c>
      <c r="C73" s="26" t="e">
        <f ca="1">IF(SUM(INDIRECT("'Pasif Kalemler'" &amp; "!G" &amp; A73):INDIRECT("'Pasif Kalemler'" &amp; "!R" &amp; A73))=0,1,IF(SUM(INDIRECT("'Pasif Kalemler'" &amp; "!G" &amp; A73):INDIRECT("'Pasif Kalemler'" &amp; "!R" &amp; A73))&gt;50000000000,2,0))</f>
        <v>#REF!</v>
      </c>
      <c r="D73" s="26" t="s">
        <v>27</v>
      </c>
      <c r="E73" s="25" t="e">
        <f t="shared" ca="1" si="14"/>
        <v>#REF!</v>
      </c>
      <c r="F73" s="27" t="e">
        <f t="shared" ca="1" si="2"/>
        <v>#REF!</v>
      </c>
      <c r="G73" s="27" t="e">
        <f t="shared" ca="1" si="3"/>
        <v>#REF!</v>
      </c>
    </row>
    <row r="74" spans="1:7">
      <c r="A74" s="24">
        <v>19</v>
      </c>
      <c r="B74" s="25" t="e">
        <f t="shared" ca="1" si="13"/>
        <v>#REF!</v>
      </c>
      <c r="C74" s="26" t="e">
        <f ca="1">IF(SUM(INDIRECT("'Pasif Kalemler'" &amp; "!G" &amp; A74):INDIRECT("'Pasif Kalemler'" &amp; "!R" &amp; A74))=0,1,IF(SUM(INDIRECT("'Pasif Kalemler'" &amp; "!G" &amp; A74):INDIRECT("'Pasif Kalemler'" &amp; "!R" &amp; A74))&gt;50000000000,2,0))</f>
        <v>#REF!</v>
      </c>
      <c r="D74" s="26" t="s">
        <v>27</v>
      </c>
      <c r="E74" s="25" t="e">
        <f t="shared" ca="1" si="14"/>
        <v>#REF!</v>
      </c>
      <c r="F74" s="27" t="e">
        <f t="shared" ca="1" si="2"/>
        <v>#REF!</v>
      </c>
      <c r="G74" s="27" t="e">
        <f t="shared" ca="1" si="3"/>
        <v>#REF!</v>
      </c>
    </row>
    <row r="75" spans="1:7">
      <c r="A75" s="24">
        <v>20</v>
      </c>
      <c r="B75" s="25" t="e">
        <f t="shared" ca="1" si="13"/>
        <v>#REF!</v>
      </c>
      <c r="C75" s="26" t="e">
        <f ca="1">IF(SUM(INDIRECT("'Pasif Kalemler'" &amp; "!G" &amp; A75):INDIRECT("'Pasif Kalemler'" &amp; "!R" &amp; A75))=0,1,IF(SUM(INDIRECT("'Pasif Kalemler'" &amp; "!G" &amp; A75):INDIRECT("'Pasif Kalemler'" &amp; "!R" &amp; A75))&gt;50000000000,2,0))</f>
        <v>#REF!</v>
      </c>
      <c r="D75" s="26" t="s">
        <v>27</v>
      </c>
      <c r="E75" s="25" t="e">
        <f t="shared" ca="1" si="14"/>
        <v>#REF!</v>
      </c>
      <c r="F75" s="27" t="e">
        <f t="shared" ref="F75:F79" ca="1" si="15">IF(C75=0,"-","Kalemin değerinden emin misiniz?")</f>
        <v>#REF!</v>
      </c>
      <c r="G75" s="27" t="e">
        <f t="shared" ref="G75:G79" ca="1" si="16">C75</f>
        <v>#REF!</v>
      </c>
    </row>
    <row r="76" spans="1:7">
      <c r="A76" s="24">
        <v>21</v>
      </c>
      <c r="B76" s="25" t="e">
        <f t="shared" ca="1" si="13"/>
        <v>#REF!</v>
      </c>
      <c r="C76" s="26" t="e">
        <f ca="1">IF(SUM(INDIRECT("'Pasif Kalemler'" &amp; "!G" &amp; A76):INDIRECT("'Pasif Kalemler'" &amp; "!R" &amp; A76))=0,1,IF(SUM(INDIRECT("'Pasif Kalemler'" &amp; "!G" &amp; A76):INDIRECT("'Pasif Kalemler'" &amp; "!R" &amp; A76))&gt;50000000000,2,0))</f>
        <v>#REF!</v>
      </c>
      <c r="D76" s="26" t="s">
        <v>27</v>
      </c>
      <c r="E76" s="25" t="e">
        <f t="shared" ca="1" si="14"/>
        <v>#REF!</v>
      </c>
      <c r="F76" s="27" t="e">
        <f t="shared" ca="1" si="15"/>
        <v>#REF!</v>
      </c>
      <c r="G76" s="27" t="e">
        <f t="shared" ca="1" si="16"/>
        <v>#REF!</v>
      </c>
    </row>
    <row r="77" spans="1:7">
      <c r="A77" s="24">
        <v>22</v>
      </c>
      <c r="B77" s="25" t="e">
        <f t="shared" ca="1" si="13"/>
        <v>#REF!</v>
      </c>
      <c r="C77" s="26" t="e">
        <f ca="1">IF(SUM(INDIRECT("'Pasif Kalemler'" &amp; "!G" &amp; A77):INDIRECT("'Pasif Kalemler'" &amp; "!R" &amp; A77))=0,1,IF(SUM(INDIRECT("'Pasif Kalemler'" &amp; "!G" &amp; A77):INDIRECT("'Pasif Kalemler'" &amp; "!R" &amp; A77))&gt;50000000000,2,0))</f>
        <v>#REF!</v>
      </c>
      <c r="D77" s="26" t="s">
        <v>27</v>
      </c>
      <c r="E77" s="25" t="e">
        <f t="shared" ca="1" si="14"/>
        <v>#REF!</v>
      </c>
      <c r="F77" s="27" t="e">
        <f t="shared" ca="1" si="15"/>
        <v>#REF!</v>
      </c>
      <c r="G77" s="27" t="e">
        <f t="shared" ca="1" si="16"/>
        <v>#REF!</v>
      </c>
    </row>
    <row r="78" spans="1:7">
      <c r="A78" s="24">
        <v>23</v>
      </c>
      <c r="B78" s="25" t="e">
        <f t="shared" ca="1" si="13"/>
        <v>#REF!</v>
      </c>
      <c r="C78" s="26" t="e">
        <f ca="1">IF(SUM(INDIRECT("'Pasif Kalemler'" &amp; "!G" &amp; A78):INDIRECT("'Pasif Kalemler'" &amp; "!R" &amp; A78))=0,1,IF(SUM(INDIRECT("'Pasif Kalemler'" &amp; "!G" &amp; A78):INDIRECT("'Pasif Kalemler'" &amp; "!R" &amp; A78))&gt;50000000000,2,0))</f>
        <v>#REF!</v>
      </c>
      <c r="D78" s="26" t="s">
        <v>27</v>
      </c>
      <c r="E78" s="25" t="e">
        <f t="shared" ca="1" si="14"/>
        <v>#REF!</v>
      </c>
      <c r="F78" s="27" t="e">
        <f t="shared" ca="1" si="15"/>
        <v>#REF!</v>
      </c>
      <c r="G78" s="27" t="e">
        <f t="shared" ca="1" si="16"/>
        <v>#REF!</v>
      </c>
    </row>
    <row r="79" spans="1:7">
      <c r="A79" s="24">
        <v>26</v>
      </c>
      <c r="B79" s="25" t="e">
        <f t="shared" ca="1" si="13"/>
        <v>#REF!</v>
      </c>
      <c r="C79" s="26" t="e">
        <f ca="1">IF(SUM(INDIRECT("'Pasif Kalemler'" &amp; "!G" &amp; A79):INDIRECT("'Pasif Kalemler'" &amp; "!R" &amp; A79))=0,1,IF(SUM(INDIRECT("'Pasif Kalemler'" &amp; "!G" &amp; A79):INDIRECT("'Pasif Kalemler'" &amp; "!R" &amp; A79))&gt;50000000000,2,0))</f>
        <v>#REF!</v>
      </c>
      <c r="D79" s="26" t="s">
        <v>27</v>
      </c>
      <c r="E79" s="25" t="e">
        <f t="shared" ca="1" si="14"/>
        <v>#REF!</v>
      </c>
      <c r="F79" s="27" t="e">
        <f t="shared" ca="1" si="15"/>
        <v>#REF!</v>
      </c>
      <c r="G79" s="27" t="e">
        <f t="shared" ca="1" si="16"/>
        <v>#REF!</v>
      </c>
    </row>
    <row r="81" spans="1:7">
      <c r="A81" s="29">
        <v>7</v>
      </c>
      <c r="B81" s="30" t="e">
        <f ca="1">INDIRECT("'Alış Satış Bilgileri'" &amp; "!B" &amp; A81)</f>
        <v>#REF!</v>
      </c>
      <c r="C81" s="31" t="e">
        <f ca="1">IF(INDIRECT("'Alış Satış Bilgileri'" &amp; "!C" &amp; A81)=0,1,IF(INDIRECT("'Alış Satış Bilgileri'" &amp; "!C" &amp; A81)&gt;50000000000,2,0))</f>
        <v>#REF!</v>
      </c>
      <c r="D81" s="31" t="s">
        <v>26</v>
      </c>
      <c r="E81" s="30" t="e">
        <f ca="1">IF(C81=1,CONCATENATE("Türk Lirası cinsinden " &amp; B81," kaleminin değeri boş bırakıldı."),IF(C81=2,CONCATENATE("Türk Lirası cinsinden " &amp; B81," kalemi değeri 50 Milyar TL'den büyük girildi"),""))</f>
        <v>#REF!</v>
      </c>
      <c r="F81" s="32" t="e">
        <f t="shared" ref="F81:F93" ca="1" si="17">IF(C81=0,"-","Kalemin değerinden emin misiniz?")</f>
        <v>#REF!</v>
      </c>
      <c r="G81" s="32" t="e">
        <f t="shared" ref="G81:G93" ca="1" si="18">C81</f>
        <v>#REF!</v>
      </c>
    </row>
    <row r="82" spans="1:7">
      <c r="A82" s="29">
        <v>8</v>
      </c>
      <c r="B82" s="30" t="e">
        <f ca="1">INDIRECT("'Alış Satış Bilgileri'" &amp; "!B" &amp; A82)</f>
        <v>#REF!</v>
      </c>
      <c r="C82" s="31" t="e">
        <f t="shared" ref="C82:C93" ca="1" si="19">IF(INDIRECT("'Alış Satış Bilgileri'" &amp; "!C" &amp; A82)=0,1,IF(INDIRECT("'Alış Satış Bilgileri'" &amp; "!C" &amp; A82)&gt;50000000000,2,0))</f>
        <v>#REF!</v>
      </c>
      <c r="D82" s="31" t="s">
        <v>26</v>
      </c>
      <c r="E82" s="30" t="e">
        <f t="shared" ref="E82:E93" ca="1" si="20">IF(C82=1,CONCATENATE("Türk Lirası cinsinden " &amp; B82," kaleminin değeri boş bırakıldı."),IF(C82=2,CONCATENATE("Türk Lirası cinsinden " &amp; B82," kalemi değeri 50 Milyar TL'den büyük girildi"),""))</f>
        <v>#REF!</v>
      </c>
      <c r="F82" s="32" t="e">
        <f t="shared" ca="1" si="17"/>
        <v>#REF!</v>
      </c>
      <c r="G82" s="32" t="e">
        <f t="shared" ca="1" si="18"/>
        <v>#REF!</v>
      </c>
    </row>
    <row r="83" spans="1:7">
      <c r="A83" s="29">
        <v>9</v>
      </c>
      <c r="B83" s="30" t="e">
        <f t="shared" ref="B83:B93" ca="1" si="21">INDIRECT("'Alış Satış Bilgileri'" &amp; "!B" &amp; A83)</f>
        <v>#REF!</v>
      </c>
      <c r="C83" s="31" t="e">
        <f t="shared" ca="1" si="19"/>
        <v>#REF!</v>
      </c>
      <c r="D83" s="31" t="s">
        <v>26</v>
      </c>
      <c r="E83" s="30" t="e">
        <f t="shared" ca="1" si="20"/>
        <v>#REF!</v>
      </c>
      <c r="F83" s="32" t="e">
        <f t="shared" ca="1" si="17"/>
        <v>#REF!</v>
      </c>
      <c r="G83" s="32" t="e">
        <f t="shared" ca="1" si="18"/>
        <v>#REF!</v>
      </c>
    </row>
    <row r="84" spans="1:7">
      <c r="A84" s="29">
        <v>10</v>
      </c>
      <c r="B84" s="30" t="e">
        <f t="shared" ca="1" si="21"/>
        <v>#REF!</v>
      </c>
      <c r="C84" s="31" t="e">
        <f t="shared" ca="1" si="19"/>
        <v>#REF!</v>
      </c>
      <c r="D84" s="31" t="s">
        <v>26</v>
      </c>
      <c r="E84" s="30" t="e">
        <f t="shared" ca="1" si="20"/>
        <v>#REF!</v>
      </c>
      <c r="F84" s="32" t="e">
        <f t="shared" ca="1" si="17"/>
        <v>#REF!</v>
      </c>
      <c r="G84" s="32" t="e">
        <f t="shared" ca="1" si="18"/>
        <v>#REF!</v>
      </c>
    </row>
    <row r="85" spans="1:7">
      <c r="A85" s="29">
        <v>11</v>
      </c>
      <c r="B85" s="30" t="e">
        <f t="shared" ca="1" si="21"/>
        <v>#REF!</v>
      </c>
      <c r="C85" s="31" t="e">
        <f t="shared" ca="1" si="19"/>
        <v>#REF!</v>
      </c>
      <c r="D85" s="31" t="s">
        <v>26</v>
      </c>
      <c r="E85" s="30" t="e">
        <f t="shared" ca="1" si="20"/>
        <v>#REF!</v>
      </c>
      <c r="F85" s="32" t="e">
        <f t="shared" ca="1" si="17"/>
        <v>#REF!</v>
      </c>
      <c r="G85" s="32" t="e">
        <f t="shared" ca="1" si="18"/>
        <v>#REF!</v>
      </c>
    </row>
    <row r="86" spans="1:7">
      <c r="A86" s="29">
        <v>12</v>
      </c>
      <c r="B86" s="30" t="e">
        <f t="shared" ca="1" si="21"/>
        <v>#REF!</v>
      </c>
      <c r="C86" s="31" t="e">
        <f t="shared" ca="1" si="19"/>
        <v>#REF!</v>
      </c>
      <c r="D86" s="31" t="s">
        <v>26</v>
      </c>
      <c r="E86" s="30" t="e">
        <f t="shared" ca="1" si="20"/>
        <v>#REF!</v>
      </c>
      <c r="F86" s="32" t="e">
        <f t="shared" ca="1" si="17"/>
        <v>#REF!</v>
      </c>
      <c r="G86" s="32" t="e">
        <f t="shared" ca="1" si="18"/>
        <v>#REF!</v>
      </c>
    </row>
    <row r="87" spans="1:7">
      <c r="A87" s="29">
        <v>13</v>
      </c>
      <c r="B87" s="30" t="e">
        <f t="shared" ca="1" si="21"/>
        <v>#REF!</v>
      </c>
      <c r="C87" s="31" t="e">
        <f t="shared" ca="1" si="19"/>
        <v>#REF!</v>
      </c>
      <c r="D87" s="31" t="s">
        <v>26</v>
      </c>
      <c r="E87" s="30" t="e">
        <f t="shared" ca="1" si="20"/>
        <v>#REF!</v>
      </c>
      <c r="F87" s="32" t="e">
        <f t="shared" ca="1" si="17"/>
        <v>#REF!</v>
      </c>
      <c r="G87" s="32" t="e">
        <f t="shared" ca="1" si="18"/>
        <v>#REF!</v>
      </c>
    </row>
    <row r="88" spans="1:7">
      <c r="A88" s="29">
        <v>14</v>
      </c>
      <c r="B88" s="30" t="e">
        <f t="shared" ca="1" si="21"/>
        <v>#REF!</v>
      </c>
      <c r="C88" s="31" t="e">
        <f t="shared" ca="1" si="19"/>
        <v>#REF!</v>
      </c>
      <c r="D88" s="31" t="s">
        <v>26</v>
      </c>
      <c r="E88" s="30" t="e">
        <f t="shared" ca="1" si="20"/>
        <v>#REF!</v>
      </c>
      <c r="F88" s="32" t="e">
        <f t="shared" ca="1" si="17"/>
        <v>#REF!</v>
      </c>
      <c r="G88" s="32" t="e">
        <f t="shared" ca="1" si="18"/>
        <v>#REF!</v>
      </c>
    </row>
    <row r="89" spans="1:7">
      <c r="A89" s="29">
        <v>15</v>
      </c>
      <c r="B89" s="30" t="e">
        <f t="shared" ca="1" si="21"/>
        <v>#REF!</v>
      </c>
      <c r="C89" s="31" t="e">
        <f t="shared" ca="1" si="19"/>
        <v>#REF!</v>
      </c>
      <c r="D89" s="31" t="s">
        <v>26</v>
      </c>
      <c r="E89" s="30" t="e">
        <f t="shared" ca="1" si="20"/>
        <v>#REF!</v>
      </c>
      <c r="F89" s="32" t="e">
        <f t="shared" ca="1" si="17"/>
        <v>#REF!</v>
      </c>
      <c r="G89" s="32" t="e">
        <f t="shared" ca="1" si="18"/>
        <v>#REF!</v>
      </c>
    </row>
    <row r="90" spans="1:7">
      <c r="A90" s="29">
        <v>17</v>
      </c>
      <c r="B90" s="30" t="e">
        <f t="shared" ca="1" si="21"/>
        <v>#REF!</v>
      </c>
      <c r="C90" s="31" t="e">
        <f t="shared" ca="1" si="19"/>
        <v>#REF!</v>
      </c>
      <c r="D90" s="31" t="s">
        <v>26</v>
      </c>
      <c r="E90" s="30" t="e">
        <f t="shared" ca="1" si="20"/>
        <v>#REF!</v>
      </c>
      <c r="F90" s="32" t="e">
        <f t="shared" ca="1" si="17"/>
        <v>#REF!</v>
      </c>
      <c r="G90" s="32" t="e">
        <f t="shared" ca="1" si="18"/>
        <v>#REF!</v>
      </c>
    </row>
    <row r="91" spans="1:7">
      <c r="A91" s="29">
        <v>18</v>
      </c>
      <c r="B91" s="30" t="e">
        <f t="shared" ca="1" si="21"/>
        <v>#REF!</v>
      </c>
      <c r="C91" s="31" t="e">
        <f t="shared" ca="1" si="19"/>
        <v>#REF!</v>
      </c>
      <c r="D91" s="31" t="s">
        <v>26</v>
      </c>
      <c r="E91" s="30" t="e">
        <f t="shared" ca="1" si="20"/>
        <v>#REF!</v>
      </c>
      <c r="F91" s="32" t="e">
        <f t="shared" ca="1" si="17"/>
        <v>#REF!</v>
      </c>
      <c r="G91" s="32" t="e">
        <f t="shared" ca="1" si="18"/>
        <v>#REF!</v>
      </c>
    </row>
    <row r="92" spans="1:7">
      <c r="A92" s="29">
        <v>19</v>
      </c>
      <c r="B92" s="30" t="e">
        <f t="shared" ca="1" si="21"/>
        <v>#REF!</v>
      </c>
      <c r="C92" s="31" t="e">
        <f t="shared" ca="1" si="19"/>
        <v>#REF!</v>
      </c>
      <c r="D92" s="31" t="s">
        <v>26</v>
      </c>
      <c r="E92" s="30" t="e">
        <f t="shared" ca="1" si="20"/>
        <v>#REF!</v>
      </c>
      <c r="F92" s="32" t="e">
        <f t="shared" ca="1" si="17"/>
        <v>#REF!</v>
      </c>
      <c r="G92" s="32" t="e">
        <f t="shared" ca="1" si="18"/>
        <v>#REF!</v>
      </c>
    </row>
    <row r="93" spans="1:7">
      <c r="A93" s="29">
        <v>20</v>
      </c>
      <c r="B93" s="30" t="e">
        <f t="shared" ca="1" si="21"/>
        <v>#REF!</v>
      </c>
      <c r="C93" s="31" t="e">
        <f t="shared" ca="1" si="19"/>
        <v>#REF!</v>
      </c>
      <c r="D93" s="31" t="s">
        <v>26</v>
      </c>
      <c r="E93" s="30" t="e">
        <f t="shared" ca="1" si="20"/>
        <v>#REF!</v>
      </c>
      <c r="F93" s="32" t="e">
        <f t="shared" ca="1" si="17"/>
        <v>#REF!</v>
      </c>
      <c r="G93" s="32" t="e">
        <f t="shared" ca="1" si="18"/>
        <v>#REF!</v>
      </c>
    </row>
    <row r="94" spans="1:7">
      <c r="A94" s="29"/>
      <c r="B94" s="30"/>
      <c r="C94" s="31"/>
      <c r="D94" s="31"/>
      <c r="E94" s="30"/>
      <c r="F94" s="32"/>
      <c r="G94" s="32"/>
    </row>
    <row r="95" spans="1:7">
      <c r="A95" s="29">
        <v>7</v>
      </c>
      <c r="B95" s="30" t="e">
        <f ca="1">INDIRECT("'Alış Satış Bilgileri'" &amp; "!B" &amp; A95)</f>
        <v>#REF!</v>
      </c>
      <c r="C95" s="31" t="e">
        <f ca="1">IF(SUM(INDIRECT("'Alış Satış Bilgileri'" &amp; "!D" &amp; A95):INDIRECT("'Alış Satış Bilgileri'" &amp; "!F" &amp; A95))=0,1,IF(SUM(INDIRECT("'Alış Satış Bilgileri'" &amp; "!D" &amp; A95):INDIRECT("'Alış Satış Bilgileri'" &amp; "!F" &amp; A95))&gt;50000000000,2,0))</f>
        <v>#REF!</v>
      </c>
      <c r="D95" s="31" t="s">
        <v>27</v>
      </c>
      <c r="E95" s="30" t="e">
        <f ca="1">IF(C95=1,CONCATENATE("Yabancı para cinsinden " &amp; B95," kaleminin değeri boş bırakıldı."),IF(C95=2,CONCATENATE("Yabancı para  cinsinden " &amp; B95," kalemi değeri 50 Milyar TL'den büyük girildi"),""))</f>
        <v>#REF!</v>
      </c>
      <c r="F95" s="32" t="e">
        <f t="shared" ref="F95:F107" ca="1" si="22">IF(C95=0,"-","Kalemin değerinden emin misiniz?")</f>
        <v>#REF!</v>
      </c>
      <c r="G95" s="32" t="e">
        <f t="shared" ref="G95:G107" ca="1" si="23">C95</f>
        <v>#REF!</v>
      </c>
    </row>
    <row r="96" spans="1:7">
      <c r="A96" s="29">
        <v>8</v>
      </c>
      <c r="B96" s="30" t="e">
        <f ca="1">INDIRECT("'Alış Satış Bilgileri'" &amp; "!B" &amp; A96)</f>
        <v>#REF!</v>
      </c>
      <c r="C96" s="31" t="e">
        <f ca="1">IF(SUM(INDIRECT("'Alış Satış Bilgileri'" &amp; "!D" &amp; A96):INDIRECT("'Alış Satış Bilgileri'" &amp; "!F" &amp; A96))=0,1,IF(SUM(INDIRECT("'Alış Satış Bilgileri'" &amp; "!D" &amp; A96):INDIRECT("'Alış Satış Bilgileri'" &amp; "!F" &amp; A96))&gt;50000000000,2,0))</f>
        <v>#REF!</v>
      </c>
      <c r="D96" s="31" t="s">
        <v>27</v>
      </c>
      <c r="E96" s="30" t="e">
        <f t="shared" ref="E96:E107" ca="1" si="24">IF(C96=1,CONCATENATE("Yabancı para cinsinden " &amp; B96," kaleminin değeri boş bırakıldı."),IF(C96=2,CONCATENATE("Yabancı para  cinsinden " &amp; B96," kalemi değeri 50 Milyar TL'den büyük girildi"),""))</f>
        <v>#REF!</v>
      </c>
      <c r="F96" s="32" t="e">
        <f t="shared" ca="1" si="22"/>
        <v>#REF!</v>
      </c>
      <c r="G96" s="32" t="e">
        <f t="shared" ca="1" si="23"/>
        <v>#REF!</v>
      </c>
    </row>
    <row r="97" spans="1:7">
      <c r="A97" s="29">
        <v>9</v>
      </c>
      <c r="B97" s="30" t="e">
        <f t="shared" ref="B97:B107" ca="1" si="25">INDIRECT("'Alış Satış Bilgileri'" &amp; "!B" &amp; A97)</f>
        <v>#REF!</v>
      </c>
      <c r="C97" s="31" t="e">
        <f ca="1">IF(SUM(INDIRECT("'Alış Satış Bilgileri'" &amp; "!D" &amp; A97):INDIRECT("'Alış Satış Bilgileri'" &amp; "!F" &amp; A97))=0,1,IF(SUM(INDIRECT("'Alış Satış Bilgileri'" &amp; "!D" &amp; A97):INDIRECT("'Alış Satış Bilgileri'" &amp; "!F" &amp; A97))&gt;50000000000,2,0))</f>
        <v>#REF!</v>
      </c>
      <c r="D97" s="31" t="s">
        <v>27</v>
      </c>
      <c r="E97" s="30" t="e">
        <f t="shared" ca="1" si="24"/>
        <v>#REF!</v>
      </c>
      <c r="F97" s="32" t="e">
        <f t="shared" ca="1" si="22"/>
        <v>#REF!</v>
      </c>
      <c r="G97" s="32" t="e">
        <f t="shared" ca="1" si="23"/>
        <v>#REF!</v>
      </c>
    </row>
    <row r="98" spans="1:7">
      <c r="A98" s="29">
        <v>10</v>
      </c>
      <c r="B98" s="30" t="e">
        <f t="shared" ca="1" si="25"/>
        <v>#REF!</v>
      </c>
      <c r="C98" s="31" t="e">
        <f ca="1">IF(SUM(INDIRECT("'Alış Satış Bilgileri'" &amp; "!D" &amp; A98):INDIRECT("'Alış Satış Bilgileri'" &amp; "!F" &amp; A98))=0,1,IF(SUM(INDIRECT("'Alış Satış Bilgileri'" &amp; "!D" &amp; A98):INDIRECT("'Alış Satış Bilgileri'" &amp; "!F" &amp; A98))&gt;50000000000,2,0))</f>
        <v>#REF!</v>
      </c>
      <c r="D98" s="31" t="s">
        <v>27</v>
      </c>
      <c r="E98" s="30" t="e">
        <f t="shared" ca="1" si="24"/>
        <v>#REF!</v>
      </c>
      <c r="F98" s="32" t="e">
        <f t="shared" ca="1" si="22"/>
        <v>#REF!</v>
      </c>
      <c r="G98" s="32" t="e">
        <f t="shared" ca="1" si="23"/>
        <v>#REF!</v>
      </c>
    </row>
    <row r="99" spans="1:7">
      <c r="A99" s="29">
        <v>11</v>
      </c>
      <c r="B99" s="30" t="e">
        <f t="shared" ca="1" si="25"/>
        <v>#REF!</v>
      </c>
      <c r="C99" s="31" t="e">
        <f ca="1">IF(SUM(INDIRECT("'Alış Satış Bilgileri'" &amp; "!D" &amp; A99):INDIRECT("'Alış Satış Bilgileri'" &amp; "!F" &amp; A99))=0,1,IF(SUM(INDIRECT("'Alış Satış Bilgileri'" &amp; "!D" &amp; A99):INDIRECT("'Alış Satış Bilgileri'" &amp; "!F" &amp; A99))&gt;50000000000,2,0))</f>
        <v>#REF!</v>
      </c>
      <c r="D99" s="31" t="s">
        <v>27</v>
      </c>
      <c r="E99" s="30" t="e">
        <f t="shared" ca="1" si="24"/>
        <v>#REF!</v>
      </c>
      <c r="F99" s="32" t="e">
        <f t="shared" ca="1" si="22"/>
        <v>#REF!</v>
      </c>
      <c r="G99" s="32" t="e">
        <f t="shared" ca="1" si="23"/>
        <v>#REF!</v>
      </c>
    </row>
    <row r="100" spans="1:7">
      <c r="A100" s="29">
        <v>12</v>
      </c>
      <c r="B100" s="30" t="e">
        <f t="shared" ca="1" si="25"/>
        <v>#REF!</v>
      </c>
      <c r="C100" s="31" t="e">
        <f ca="1">IF(SUM(INDIRECT("'Alış Satış Bilgileri'" &amp; "!D" &amp; A100):INDIRECT("'Alış Satış Bilgileri'" &amp; "!F" &amp; A100))=0,1,IF(SUM(INDIRECT("'Alış Satış Bilgileri'" &amp; "!D" &amp; A100):INDIRECT("'Alış Satış Bilgileri'" &amp; "!F" &amp; A100))&gt;50000000000,2,0))</f>
        <v>#REF!</v>
      </c>
      <c r="D100" s="31" t="s">
        <v>27</v>
      </c>
      <c r="E100" s="30" t="e">
        <f t="shared" ca="1" si="24"/>
        <v>#REF!</v>
      </c>
      <c r="F100" s="32" t="e">
        <f t="shared" ca="1" si="22"/>
        <v>#REF!</v>
      </c>
      <c r="G100" s="32" t="e">
        <f t="shared" ca="1" si="23"/>
        <v>#REF!</v>
      </c>
    </row>
    <row r="101" spans="1:7">
      <c r="A101" s="29">
        <v>13</v>
      </c>
      <c r="B101" s="30" t="e">
        <f t="shared" ca="1" si="25"/>
        <v>#REF!</v>
      </c>
      <c r="C101" s="31" t="e">
        <f ca="1">IF(SUM(INDIRECT("'Alış Satış Bilgileri'" &amp; "!D" &amp; A101):INDIRECT("'Alış Satış Bilgileri'" &amp; "!F" &amp; A101))=0,1,IF(SUM(INDIRECT("'Alış Satış Bilgileri'" &amp; "!D" &amp; A101):INDIRECT("'Alış Satış Bilgileri'" &amp; "!F" &amp; A101))&gt;50000000000,2,0))</f>
        <v>#REF!</v>
      </c>
      <c r="D101" s="31" t="s">
        <v>27</v>
      </c>
      <c r="E101" s="30" t="e">
        <f t="shared" ca="1" si="24"/>
        <v>#REF!</v>
      </c>
      <c r="F101" s="32" t="e">
        <f t="shared" ca="1" si="22"/>
        <v>#REF!</v>
      </c>
      <c r="G101" s="32" t="e">
        <f t="shared" ca="1" si="23"/>
        <v>#REF!</v>
      </c>
    </row>
    <row r="102" spans="1:7">
      <c r="A102" s="29">
        <v>14</v>
      </c>
      <c r="B102" s="30" t="e">
        <f t="shared" ca="1" si="25"/>
        <v>#REF!</v>
      </c>
      <c r="C102" s="31" t="e">
        <f ca="1">IF(SUM(INDIRECT("'Alış Satış Bilgileri'" &amp; "!D" &amp; A102):INDIRECT("'Alış Satış Bilgileri'" &amp; "!F" &amp; A102))=0,1,IF(SUM(INDIRECT("'Alış Satış Bilgileri'" &amp; "!D" &amp; A102):INDIRECT("'Alış Satış Bilgileri'" &amp; "!F" &amp; A102))&gt;50000000000,2,0))</f>
        <v>#REF!</v>
      </c>
      <c r="D102" s="31" t="s">
        <v>27</v>
      </c>
      <c r="E102" s="30" t="e">
        <f t="shared" ca="1" si="24"/>
        <v>#REF!</v>
      </c>
      <c r="F102" s="32" t="e">
        <f t="shared" ca="1" si="22"/>
        <v>#REF!</v>
      </c>
      <c r="G102" s="32" t="e">
        <f t="shared" ca="1" si="23"/>
        <v>#REF!</v>
      </c>
    </row>
    <row r="103" spans="1:7">
      <c r="A103" s="29">
        <v>15</v>
      </c>
      <c r="B103" s="30" t="e">
        <f t="shared" ca="1" si="25"/>
        <v>#REF!</v>
      </c>
      <c r="C103" s="31" t="e">
        <f ca="1">IF(SUM(INDIRECT("'Alış Satış Bilgileri'" &amp; "!D" &amp; A103):INDIRECT("'Alış Satış Bilgileri'" &amp; "!F" &amp; A103))=0,1,IF(SUM(INDIRECT("'Alış Satış Bilgileri'" &amp; "!D" &amp; A103):INDIRECT("'Alış Satış Bilgileri'" &amp; "!F" &amp; A103))&gt;50000000000,2,0))</f>
        <v>#REF!</v>
      </c>
      <c r="D103" s="31" t="s">
        <v>27</v>
      </c>
      <c r="E103" s="30" t="e">
        <f t="shared" ca="1" si="24"/>
        <v>#REF!</v>
      </c>
      <c r="F103" s="32" t="e">
        <f t="shared" ca="1" si="22"/>
        <v>#REF!</v>
      </c>
      <c r="G103" s="32" t="e">
        <f t="shared" ca="1" si="23"/>
        <v>#REF!</v>
      </c>
    </row>
    <row r="104" spans="1:7">
      <c r="A104" s="29">
        <v>17</v>
      </c>
      <c r="B104" s="30" t="e">
        <f t="shared" ca="1" si="25"/>
        <v>#REF!</v>
      </c>
      <c r="C104" s="31" t="e">
        <f ca="1">IF(SUM(INDIRECT("'Alış Satış Bilgileri'" &amp; "!D" &amp; A104):INDIRECT("'Alış Satış Bilgileri'" &amp; "!F" &amp; A104))=0,1,IF(SUM(INDIRECT("'Alış Satış Bilgileri'" &amp; "!D" &amp; A104):INDIRECT("'Alış Satış Bilgileri'" &amp; "!F" &amp; A104))&gt;50000000000,2,0))</f>
        <v>#REF!</v>
      </c>
      <c r="D104" s="31" t="s">
        <v>27</v>
      </c>
      <c r="E104" s="30" t="e">
        <f t="shared" ca="1" si="24"/>
        <v>#REF!</v>
      </c>
      <c r="F104" s="32" t="e">
        <f t="shared" ca="1" si="22"/>
        <v>#REF!</v>
      </c>
      <c r="G104" s="32" t="e">
        <f t="shared" ca="1" si="23"/>
        <v>#REF!</v>
      </c>
    </row>
    <row r="105" spans="1:7">
      <c r="A105" s="29">
        <v>18</v>
      </c>
      <c r="B105" s="30" t="e">
        <f t="shared" ca="1" si="25"/>
        <v>#REF!</v>
      </c>
      <c r="C105" s="31" t="e">
        <f ca="1">IF(SUM(INDIRECT("'Alış Satış Bilgileri'" &amp; "!D" &amp; A105):INDIRECT("'Alış Satış Bilgileri'" &amp; "!F" &amp; A105))=0,1,IF(SUM(INDIRECT("'Alış Satış Bilgileri'" &amp; "!D" &amp; A105):INDIRECT("'Alış Satış Bilgileri'" &amp; "!F" &amp; A105))&gt;50000000000,2,0))</f>
        <v>#REF!</v>
      </c>
      <c r="D105" s="31" t="s">
        <v>27</v>
      </c>
      <c r="E105" s="30" t="e">
        <f t="shared" ca="1" si="24"/>
        <v>#REF!</v>
      </c>
      <c r="F105" s="32" t="e">
        <f t="shared" ca="1" si="22"/>
        <v>#REF!</v>
      </c>
      <c r="G105" s="32" t="e">
        <f t="shared" ca="1" si="23"/>
        <v>#REF!</v>
      </c>
    </row>
    <row r="106" spans="1:7">
      <c r="A106" s="29">
        <v>19</v>
      </c>
      <c r="B106" s="30" t="e">
        <f t="shared" ca="1" si="25"/>
        <v>#REF!</v>
      </c>
      <c r="C106" s="31" t="e">
        <f ca="1">IF(SUM(INDIRECT("'Alış Satış Bilgileri'" &amp; "!D" &amp; A106):INDIRECT("'Alış Satış Bilgileri'" &amp; "!F" &amp; A106))=0,1,IF(SUM(INDIRECT("'Alış Satış Bilgileri'" &amp; "!D" &amp; A106):INDIRECT("'Alış Satış Bilgileri'" &amp; "!F" &amp; A106))&gt;50000000000,2,0))</f>
        <v>#REF!</v>
      </c>
      <c r="D106" s="31" t="s">
        <v>27</v>
      </c>
      <c r="E106" s="30" t="e">
        <f t="shared" ca="1" si="24"/>
        <v>#REF!</v>
      </c>
      <c r="F106" s="32" t="e">
        <f t="shared" ca="1" si="22"/>
        <v>#REF!</v>
      </c>
      <c r="G106" s="32" t="e">
        <f t="shared" ca="1" si="23"/>
        <v>#REF!</v>
      </c>
    </row>
    <row r="107" spans="1:7">
      <c r="A107" s="29">
        <v>20</v>
      </c>
      <c r="B107" s="30" t="e">
        <f t="shared" ca="1" si="25"/>
        <v>#REF!</v>
      </c>
      <c r="C107" s="31" t="e">
        <f ca="1">IF(SUM(INDIRECT("'Alış Satış Bilgileri'" &amp; "!D" &amp; A107):INDIRECT("'Alış Satış Bilgileri'" &amp; "!F" &amp; A107))=0,1,IF(SUM(INDIRECT("'Alış Satış Bilgileri'" &amp; "!D" &amp; A107):INDIRECT("'Alış Satış Bilgileri'" &amp; "!F" &amp; A107))&gt;50000000000,2,0))</f>
        <v>#REF!</v>
      </c>
      <c r="D107" s="31" t="s">
        <v>27</v>
      </c>
      <c r="E107" s="30" t="e">
        <f t="shared" ca="1" si="24"/>
        <v>#REF!</v>
      </c>
      <c r="F107" s="32" t="e">
        <f t="shared" ca="1" si="22"/>
        <v>#REF!</v>
      </c>
      <c r="G107" s="32" t="e">
        <f t="shared" ca="1" si="23"/>
        <v>#REF!</v>
      </c>
    </row>
    <row r="108" spans="1:7">
      <c r="A108" s="29"/>
      <c r="B108" s="30"/>
      <c r="C108" s="31"/>
      <c r="D108" s="31"/>
      <c r="E108" s="30"/>
      <c r="F108" s="32"/>
      <c r="G108" s="32"/>
    </row>
    <row r="110" spans="1:7">
      <c r="A110" s="33">
        <v>7</v>
      </c>
      <c r="B110" s="34" t="e">
        <f ca="1">INDIRECT("'Duran Varlıklar'" &amp; "!B" &amp; A110)</f>
        <v>#REF!</v>
      </c>
      <c r="C110" s="35" t="e">
        <f ca="1">IF(INDIRECT("'Duran Varlıklar'" &amp; "!I" &amp; A110)=0,1,IF(INDIRECT("'Duran Varlıklar'" &amp; "!I" &amp; A110)&gt;50000000000,2,0))</f>
        <v>#REF!</v>
      </c>
      <c r="D110" s="35" t="s">
        <v>26</v>
      </c>
      <c r="E110" s="34" t="e">
        <f ca="1">IF(C110=1,CONCATENATE("Türk Lirası cinsinden " &amp; B110," kaleminin değeri boş bırakıldı."),IF(C110=2,CONCATENATE("Türk Lirası cinsinden " &amp; B110," kalemi değeri 50 Milyar TL'den büyük girildi"),""))</f>
        <v>#REF!</v>
      </c>
      <c r="F110" s="36" t="e">
        <f t="shared" ref="F110:F113" ca="1" si="26">IF(C110=0,"-","Kalemin değerinden emin misiniz?")</f>
        <v>#REF!</v>
      </c>
      <c r="G110" s="36" t="e">
        <f t="shared" ref="G110:G113" ca="1" si="27">C110</f>
        <v>#REF!</v>
      </c>
    </row>
    <row r="111" spans="1:7">
      <c r="A111" s="33">
        <v>8</v>
      </c>
      <c r="B111" s="34" t="e">
        <f t="shared" ref="B111:B115" ca="1" si="28">INDIRECT("'Duran Varlıklar'" &amp; "!B" &amp; A111)</f>
        <v>#REF!</v>
      </c>
      <c r="C111" s="35" t="e">
        <f t="shared" ref="C111:C113" ca="1" si="29">IF(INDIRECT("'Duran Varlıklar'" &amp; "!I" &amp; A111)=0,1,IF(INDIRECT("'Duran Varlıklar'" &amp; "!I" &amp; A111)&gt;50000000000,2,0))</f>
        <v>#REF!</v>
      </c>
      <c r="D111" s="35" t="s">
        <v>26</v>
      </c>
      <c r="E111" s="34" t="e">
        <f t="shared" ref="E111:E113" ca="1" si="30">IF(C111=1,CONCATENATE("Türk Lirası cinsinden " &amp; B111," kaleminin değeri boş bırakıldı."),IF(C111=2,CONCATENATE("Türk Lirası cinsinden " &amp; B111," kalemi değeri 50 Milyar TL'den büyük girildi"),""))</f>
        <v>#REF!</v>
      </c>
      <c r="F111" s="36" t="e">
        <f t="shared" ca="1" si="26"/>
        <v>#REF!</v>
      </c>
      <c r="G111" s="36" t="e">
        <f t="shared" ca="1" si="27"/>
        <v>#REF!</v>
      </c>
    </row>
    <row r="112" spans="1:7">
      <c r="A112" s="33">
        <v>9</v>
      </c>
      <c r="B112" s="34" t="e">
        <f t="shared" ca="1" si="28"/>
        <v>#REF!</v>
      </c>
      <c r="C112" s="35" t="e">
        <f t="shared" ca="1" si="29"/>
        <v>#REF!</v>
      </c>
      <c r="D112" s="35" t="s">
        <v>26</v>
      </c>
      <c r="E112" s="34" t="e">
        <f t="shared" ca="1" si="30"/>
        <v>#REF!</v>
      </c>
      <c r="F112" s="36" t="e">
        <f t="shared" ca="1" si="26"/>
        <v>#REF!</v>
      </c>
      <c r="G112" s="36" t="e">
        <f t="shared" ca="1" si="27"/>
        <v>#REF!</v>
      </c>
    </row>
    <row r="113" spans="1:7">
      <c r="A113" s="33">
        <v>10</v>
      </c>
      <c r="B113" s="34" t="e">
        <f t="shared" ca="1" si="28"/>
        <v>#REF!</v>
      </c>
      <c r="C113" s="35" t="e">
        <f t="shared" ca="1" si="29"/>
        <v>#REF!</v>
      </c>
      <c r="D113" s="35" t="s">
        <v>26</v>
      </c>
      <c r="E113" s="34" t="e">
        <f t="shared" ca="1" si="30"/>
        <v>#REF!</v>
      </c>
      <c r="F113" s="36" t="e">
        <f t="shared" ca="1" si="26"/>
        <v>#REF!</v>
      </c>
      <c r="G113" s="36" t="e">
        <f t="shared" ca="1" si="27"/>
        <v>#REF!</v>
      </c>
    </row>
    <row r="114" spans="1:7">
      <c r="A114" s="37"/>
      <c r="B114" s="37"/>
      <c r="C114" s="38"/>
      <c r="D114" s="38"/>
      <c r="E114" s="37"/>
      <c r="F114" s="37"/>
      <c r="G114" s="38"/>
    </row>
    <row r="115" spans="1:7">
      <c r="A115" s="33">
        <v>7</v>
      </c>
      <c r="B115" s="34" t="e">
        <f t="shared" ca="1" si="28"/>
        <v>#REF!</v>
      </c>
      <c r="C115" s="35" t="e">
        <f ca="1">IF(INDIRECT("'Duran Varlıklar'" &amp; "!J" &amp; A115)=0,1,IF(INDIRECT("'Duran Varlıklar'" &amp; "!J" &amp; A115)&gt;50000000000,2,0))</f>
        <v>#REF!</v>
      </c>
      <c r="D115" s="35" t="s">
        <v>26</v>
      </c>
      <c r="E115" s="34" t="e">
        <f ca="1">IF(C115=1,CONCATENATE("Yabancı Para TL karşılığı cinsinden " &amp; B115," kaleminin değeri boş bırakıldı."),IF(C115=2,CONCATENATE("Yabancı Para TL karşılığı cinsinden " &amp; B115," kalemi değeri 50 Milyar TL'den büyük girildi"),""))</f>
        <v>#REF!</v>
      </c>
      <c r="F115" s="36" t="e">
        <f t="shared" ref="F115" ca="1" si="31">IF(C115=0,"-","Kalemin değerinden emin misiniz?")</f>
        <v>#REF!</v>
      </c>
      <c r="G115" s="36" t="e">
        <f t="shared" ref="G115" ca="1" si="32">C115</f>
        <v>#REF!</v>
      </c>
    </row>
  </sheetData>
  <customSheetViews>
    <customSheetView guid="{97BE1BFE-B01B-497D-A660-685D4025E6AD}" state="hidden" topLeftCell="A80">
      <selection activeCell="C116" sqref="C116"/>
      <pageMargins left="0.7" right="0.7" top="0.75" bottom="0.75" header="0.3" footer="0.3"/>
    </customSheetView>
  </customSheetView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11" id="{D3CF40DE-49B1-4672-AA97-E3262827B7DC}">
            <x14:iconSet iconSet="3Symbols2" showValue="0" custom="1">
              <x14:cfvo type="percent">
                <xm:f>0</xm:f>
              </x14:cfvo>
              <x14:cfvo type="num">
                <xm:f>1</xm:f>
              </x14:cfvo>
              <x14:cfvo type="num">
                <xm:f>2</xm:f>
              </x14:cfvo>
              <x14:cfIcon iconSet="3Symbols2" iconId="2"/>
              <x14:cfIcon iconSet="3Signs" iconId="1"/>
              <x14:cfIcon iconSet="3Signs" iconId="1"/>
            </x14:iconSet>
          </x14:cfRule>
          <xm:sqref>G75</xm:sqref>
        </x14:conditionalFormatting>
        <x14:conditionalFormatting xmlns:xm="http://schemas.microsoft.com/office/excel/2006/main">
          <x14:cfRule type="iconSet" priority="12" id="{0B160DD4-75ED-48E0-8318-B5DC08487031}">
            <x14:iconSet iconSet="3Symbols2" showValue="0" custom="1">
              <x14:cfvo type="percent">
                <xm:f>0</xm:f>
              </x14:cfvo>
              <x14:cfvo type="num">
                <xm:f>1</xm:f>
              </x14:cfvo>
              <x14:cfvo type="num">
                <xm:f>2</xm:f>
              </x14:cfvo>
              <x14:cfIcon iconSet="3Symbols2" iconId="2"/>
              <x14:cfIcon iconSet="3Signs" iconId="1"/>
              <x14:cfIcon iconSet="3Signs" iconId="1"/>
            </x14:iconSet>
          </x14:cfRule>
          <xm:sqref>G62:G74 G2:G18 G21</xm:sqref>
        </x14:conditionalFormatting>
        <x14:conditionalFormatting xmlns:xm="http://schemas.microsoft.com/office/excel/2006/main">
          <x14:cfRule type="iconSet" priority="9" id="{7FEC59C6-ED67-4195-8913-40F47CCB7458}">
            <x14:iconSet iconSet="3Symbols2" showValue="0" custom="1">
              <x14:cfvo type="percent">
                <xm:f>0</xm:f>
              </x14:cfvo>
              <x14:cfvo type="num">
                <xm:f>1</xm:f>
              </x14:cfvo>
              <x14:cfvo type="num">
                <xm:f>2</xm:f>
              </x14:cfvo>
              <x14:cfIcon iconSet="3Symbols2" iconId="2"/>
              <x14:cfIcon iconSet="3Signs" iconId="1"/>
              <x14:cfIcon iconSet="3Signs" iconId="1"/>
            </x14:iconSet>
          </x14:cfRule>
          <xm:sqref>G56</xm:sqref>
        </x14:conditionalFormatting>
        <x14:conditionalFormatting xmlns:xm="http://schemas.microsoft.com/office/excel/2006/main">
          <x14:cfRule type="iconSet" priority="10" id="{7D1C88B8-0285-437F-9802-B974165F12C1}">
            <x14:iconSet iconSet="3Symbols2" showValue="0" custom="1">
              <x14:cfvo type="percent">
                <xm:f>0</xm:f>
              </x14:cfvo>
              <x14:cfvo type="num">
                <xm:f>1</xm:f>
              </x14:cfvo>
              <x14:cfvo type="num">
                <xm:f>2</xm:f>
              </x14:cfvo>
              <x14:cfIcon iconSet="3Symbols2" iconId="2"/>
              <x14:cfIcon iconSet="3Signs" iconId="1"/>
              <x14:cfIcon iconSet="3Signs" iconId="1"/>
            </x14:iconSet>
          </x14:cfRule>
          <xm:sqref>G43:G55</xm:sqref>
        </x14:conditionalFormatting>
        <x14:conditionalFormatting xmlns:xm="http://schemas.microsoft.com/office/excel/2006/main">
          <x14:cfRule type="iconSet" priority="13" id="{95C70BE3-55FE-4EF3-BC2C-A9B9CCEE36CA}">
            <x14:iconSet iconSet="3Symbols2" showValue="0" custom="1">
              <x14:cfvo type="percent">
                <xm:f>0</xm:f>
              </x14:cfvo>
              <x14:cfvo type="num">
                <xm:f>1</xm:f>
              </x14:cfvo>
              <x14:cfvo type="num">
                <xm:f>2</xm:f>
              </x14:cfvo>
              <x14:cfIcon iconSet="3Symbols2" iconId="2"/>
              <x14:cfIcon iconSet="3Signs" iconId="1"/>
              <x14:cfIcon iconSet="3Signs" iconId="1"/>
            </x14:iconSet>
          </x14:cfRule>
          <xm:sqref>G42 G22:G40</xm:sqref>
        </x14:conditionalFormatting>
        <x14:conditionalFormatting xmlns:xm="http://schemas.microsoft.com/office/excel/2006/main">
          <x14:cfRule type="iconSet" priority="14" id="{C0153608-E8E1-4B7E-BB5E-AC55146FA3B6}">
            <x14:iconSet iconSet="3Symbols2" showValue="0" custom="1">
              <x14:cfvo type="percent">
                <xm:f>0</xm:f>
              </x14:cfvo>
              <x14:cfvo type="num">
                <xm:f>1</xm:f>
              </x14:cfvo>
              <x14:cfvo type="num">
                <xm:f>2</xm:f>
              </x14:cfvo>
              <x14:cfIcon iconSet="3Symbols2" iconId="2"/>
              <x14:cfIcon iconSet="3Signs" iconId="1"/>
              <x14:cfIcon iconSet="3Signs" iconId="1"/>
            </x14:iconSet>
          </x14:cfRule>
          <xm:sqref>G57:G60</xm:sqref>
        </x14:conditionalFormatting>
        <x14:conditionalFormatting xmlns:xm="http://schemas.microsoft.com/office/excel/2006/main">
          <x14:cfRule type="iconSet" priority="15" id="{ED03D04C-17DF-449F-B6F6-4F5B158F4284}">
            <x14:iconSet iconSet="3Symbols2" showValue="0" custom="1">
              <x14:cfvo type="percent">
                <xm:f>0</xm:f>
              </x14:cfvo>
              <x14:cfvo type="num">
                <xm:f>1</xm:f>
              </x14:cfvo>
              <x14:cfvo type="num">
                <xm:f>2</xm:f>
              </x14:cfvo>
              <x14:cfIcon iconSet="3Symbols2" iconId="2"/>
              <x14:cfIcon iconSet="3Signs" iconId="1"/>
              <x14:cfIcon iconSet="3Signs" iconId="1"/>
            </x14:iconSet>
          </x14:cfRule>
          <xm:sqref>G76:G79</xm:sqref>
        </x14:conditionalFormatting>
        <x14:conditionalFormatting xmlns:xm="http://schemas.microsoft.com/office/excel/2006/main">
          <x14:cfRule type="iconSet" priority="4" id="{7DA67978-D805-4865-9A44-13BBCBD77A85}">
            <x14:iconSet iconSet="3Symbols2" showValue="0" custom="1">
              <x14:cfvo type="percent">
                <xm:f>0</xm:f>
              </x14:cfvo>
              <x14:cfvo type="num">
                <xm:f>1</xm:f>
              </x14:cfvo>
              <x14:cfvo type="num">
                <xm:f>2</xm:f>
              </x14:cfvo>
              <x14:cfIcon iconSet="3Symbols2" iconId="2"/>
              <x14:cfIcon iconSet="3Signs" iconId="1"/>
              <x14:cfIcon iconSet="3Signs" iconId="1"/>
            </x14:iconSet>
          </x14:cfRule>
          <xm:sqref>G95 G97 G99 G101 G103 G105 G107:G108</xm:sqref>
        </x14:conditionalFormatting>
        <x14:conditionalFormatting xmlns:xm="http://schemas.microsoft.com/office/excel/2006/main">
          <x14:cfRule type="iconSet" priority="3" id="{CA753F5C-4E19-4D8B-AFC1-7A42B5B4C174}">
            <x14:iconSet iconSet="3Symbols2" showValue="0" custom="1">
              <x14:cfvo type="percent">
                <xm:f>0</xm:f>
              </x14:cfvo>
              <x14:cfvo type="num">
                <xm:f>1</xm:f>
              </x14:cfvo>
              <x14:cfvo type="num">
                <xm:f>2</xm:f>
              </x14:cfvo>
              <x14:cfIcon iconSet="3Symbols2" iconId="2"/>
              <x14:cfIcon iconSet="3Signs" iconId="1"/>
              <x14:cfIcon iconSet="3Signs" iconId="1"/>
            </x14:iconSet>
          </x14:cfRule>
          <xm:sqref>G96 G98 G100 G102 G104 G106</xm:sqref>
        </x14:conditionalFormatting>
        <x14:conditionalFormatting xmlns:xm="http://schemas.microsoft.com/office/excel/2006/main">
          <x14:cfRule type="iconSet" priority="5" id="{5F23E52A-31E6-4278-A8B6-122BB98C8644}">
            <x14:iconSet iconSet="3Symbols2" showValue="0" custom="1">
              <x14:cfvo type="percent">
                <xm:f>0</xm:f>
              </x14:cfvo>
              <x14:cfvo type="num">
                <xm:f>1</xm:f>
              </x14:cfvo>
              <x14:cfvo type="num">
                <xm:f>2</xm:f>
              </x14:cfvo>
              <x14:cfIcon iconSet="3Symbols2" iconId="2"/>
              <x14:cfIcon iconSet="3Signs" iconId="1"/>
              <x14:cfIcon iconSet="3Signs" iconId="1"/>
            </x14:iconSet>
          </x14:cfRule>
          <xm:sqref>G81 G83 G85 G87 G89 G91 G93</xm:sqref>
        </x14:conditionalFormatting>
        <x14:conditionalFormatting xmlns:xm="http://schemas.microsoft.com/office/excel/2006/main">
          <x14:cfRule type="iconSet" priority="6" id="{95618AFF-D44A-45A8-88B7-518904FF44E2}">
            <x14:iconSet iconSet="3Symbols2" showValue="0" custom="1">
              <x14:cfvo type="percent">
                <xm:f>0</xm:f>
              </x14:cfvo>
              <x14:cfvo type="num">
                <xm:f>1</xm:f>
              </x14:cfvo>
              <x14:cfvo type="num">
                <xm:f>2</xm:f>
              </x14:cfvo>
              <x14:cfIcon iconSet="3Symbols2" iconId="2"/>
              <x14:cfIcon iconSet="3Signs" iconId="1"/>
              <x14:cfIcon iconSet="3Signs" iconId="1"/>
            </x14:iconSet>
          </x14:cfRule>
          <xm:sqref>G82 G84 G86 G88 G90 G92 G94</xm:sqref>
        </x14:conditionalFormatting>
        <x14:conditionalFormatting xmlns:xm="http://schemas.microsoft.com/office/excel/2006/main">
          <x14:cfRule type="iconSet" priority="7" id="{EC193D45-B4A9-491F-8EA0-2B59817A5F0C}">
            <x14:iconSet iconSet="3Symbols2" showValue="0" custom="1">
              <x14:cfvo type="percent">
                <xm:f>0</xm:f>
              </x14:cfvo>
              <x14:cfvo type="num">
                <xm:f>1</xm:f>
              </x14:cfvo>
              <x14:cfvo type="num">
                <xm:f>2</xm:f>
              </x14:cfvo>
              <x14:cfIcon iconSet="3Symbols2" iconId="2"/>
              <x14:cfIcon iconSet="3Signs" iconId="1"/>
              <x14:cfIcon iconSet="3Signs" iconId="1"/>
            </x14:iconSet>
          </x14:cfRule>
          <xm:sqref>G110:G113</xm:sqref>
        </x14:conditionalFormatting>
        <x14:conditionalFormatting xmlns:xm="http://schemas.microsoft.com/office/excel/2006/main">
          <x14:cfRule type="iconSet" priority="2" id="{763399F2-E208-4AD9-A211-5F605A105EB0}">
            <x14:iconSet iconSet="3Symbols2" showValue="0" custom="1">
              <x14:cfvo type="percent">
                <xm:f>0</xm:f>
              </x14:cfvo>
              <x14:cfvo type="num">
                <xm:f>1</xm:f>
              </x14:cfvo>
              <x14:cfvo type="num">
                <xm:f>2</xm:f>
              </x14:cfvo>
              <x14:cfIcon iconSet="3Symbols2" iconId="2"/>
              <x14:cfIcon iconSet="3Signs" iconId="1"/>
              <x14:cfIcon iconSet="3Signs" iconId="1"/>
            </x14:iconSet>
          </x14:cfRule>
          <xm:sqref>G115</xm:sqref>
        </x14:conditionalFormatting>
        <x14:conditionalFormatting xmlns:xm="http://schemas.microsoft.com/office/excel/2006/main">
          <x14:cfRule type="iconSet" priority="1" id="{B5A89EC6-1980-4B15-8DAA-DE98CE890E22}">
            <x14:iconSet iconSet="3Symbols2" showValue="0" custom="1">
              <x14:cfvo type="percent">
                <xm:f>0</xm:f>
              </x14:cfvo>
              <x14:cfvo type="num">
                <xm:f>1</xm:f>
              </x14:cfvo>
              <x14:cfvo type="num">
                <xm:f>2</xm:f>
              </x14:cfvo>
              <x14:cfIcon iconSet="3Symbols2" iconId="2"/>
              <x14:cfIcon iconSet="3Signs" iconId="1"/>
              <x14:cfIcon iconSet="3Signs" iconId="1"/>
            </x14:iconSet>
          </x14:cfRule>
          <xm:sqref>G19:G20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workbookViewId="0">
      <selection activeCell="L13" sqref="L13"/>
    </sheetView>
  </sheetViews>
  <sheetFormatPr defaultRowHeight="14.6"/>
  <cols>
    <col min="1" max="1" width="14.765625" customWidth="1"/>
  </cols>
  <sheetData>
    <row r="1" spans="1:4">
      <c r="A1" s="1">
        <v>44927</v>
      </c>
    </row>
    <row r="2" spans="1:4">
      <c r="A2" s="1">
        <v>44958</v>
      </c>
      <c r="D2" s="2" t="s">
        <v>29</v>
      </c>
    </row>
    <row r="3" spans="1:4">
      <c r="A3" s="1">
        <v>44986</v>
      </c>
      <c r="D3" s="2" t="s">
        <v>30</v>
      </c>
    </row>
    <row r="4" spans="1:4">
      <c r="A4" s="1">
        <v>45017</v>
      </c>
      <c r="D4" s="2" t="s">
        <v>31</v>
      </c>
    </row>
    <row r="5" spans="1:4">
      <c r="A5" s="1">
        <v>45047</v>
      </c>
      <c r="D5" s="2" t="s">
        <v>32</v>
      </c>
    </row>
    <row r="6" spans="1:4">
      <c r="A6" s="1">
        <v>45078</v>
      </c>
      <c r="D6" s="2" t="s">
        <v>33</v>
      </c>
    </row>
    <row r="7" spans="1:4">
      <c r="A7" s="1">
        <v>45108</v>
      </c>
      <c r="D7" s="2" t="s">
        <v>34</v>
      </c>
    </row>
    <row r="8" spans="1:4">
      <c r="A8" s="1">
        <v>45139</v>
      </c>
      <c r="D8" s="2" t="s">
        <v>35</v>
      </c>
    </row>
    <row r="9" spans="1:4">
      <c r="A9" s="1">
        <v>45170</v>
      </c>
      <c r="D9" s="2" t="s">
        <v>36</v>
      </c>
    </row>
    <row r="10" spans="1:4">
      <c r="A10" s="1">
        <v>45200</v>
      </c>
      <c r="D10" s="2" t="s">
        <v>37</v>
      </c>
    </row>
    <row r="11" spans="1:4">
      <c r="A11" s="1">
        <v>45231</v>
      </c>
      <c r="D11" s="2" t="s">
        <v>38</v>
      </c>
    </row>
    <row r="12" spans="1:4">
      <c r="A12" s="1">
        <v>45261</v>
      </c>
      <c r="D12" s="2" t="s">
        <v>39</v>
      </c>
    </row>
    <row r="13" spans="1:4">
      <c r="D13" s="2" t="s">
        <v>40</v>
      </c>
    </row>
    <row r="14" spans="1:4">
      <c r="D14" s="2" t="s">
        <v>41</v>
      </c>
    </row>
    <row r="15" spans="1:4">
      <c r="D15" s="2" t="s">
        <v>42</v>
      </c>
    </row>
    <row r="16" spans="1:4">
      <c r="D16" s="2" t="s">
        <v>43</v>
      </c>
    </row>
    <row r="17" spans="4:4">
      <c r="D17" s="2" t="s">
        <v>44</v>
      </c>
    </row>
    <row r="18" spans="4:4">
      <c r="D18" s="2" t="s">
        <v>45</v>
      </c>
    </row>
    <row r="19" spans="4:4">
      <c r="D19" s="2" t="s">
        <v>46</v>
      </c>
    </row>
    <row r="20" spans="4:4">
      <c r="D20" s="2" t="s">
        <v>47</v>
      </c>
    </row>
    <row r="21" spans="4:4">
      <c r="D21" s="2" t="s">
        <v>48</v>
      </c>
    </row>
    <row r="22" spans="4:4">
      <c r="D22" s="2" t="s">
        <v>49</v>
      </c>
    </row>
    <row r="23" spans="4:4">
      <c r="D23" s="2" t="s">
        <v>50</v>
      </c>
    </row>
    <row r="24" spans="4:4">
      <c r="D24" s="2" t="s">
        <v>51</v>
      </c>
    </row>
    <row r="25" spans="4:4">
      <c r="D25" s="2" t="s">
        <v>52</v>
      </c>
    </row>
    <row r="26" spans="4:4">
      <c r="D26" s="2" t="s">
        <v>53</v>
      </c>
    </row>
    <row r="27" spans="4:4">
      <c r="D27" s="2" t="s">
        <v>54</v>
      </c>
    </row>
    <row r="28" spans="4:4">
      <c r="D28" s="2" t="s">
        <v>55</v>
      </c>
    </row>
    <row r="29" spans="4:4">
      <c r="D29" s="2" t="s">
        <v>56</v>
      </c>
    </row>
    <row r="30" spans="4:4">
      <c r="D30" s="2" t="s">
        <v>57</v>
      </c>
    </row>
    <row r="31" spans="4:4">
      <c r="D31" s="2" t="s">
        <v>58</v>
      </c>
    </row>
    <row r="32" spans="4:4">
      <c r="D32" s="2" t="s">
        <v>59</v>
      </c>
    </row>
    <row r="33" spans="4:4">
      <c r="D33" s="2" t="s">
        <v>60</v>
      </c>
    </row>
    <row r="34" spans="4:4">
      <c r="D34" s="2" t="s">
        <v>61</v>
      </c>
    </row>
    <row r="35" spans="4:4">
      <c r="D35" s="2" t="s">
        <v>62</v>
      </c>
    </row>
    <row r="36" spans="4:4">
      <c r="D36" s="2" t="s">
        <v>63</v>
      </c>
    </row>
    <row r="37" spans="4:4">
      <c r="D37" s="2" t="s">
        <v>64</v>
      </c>
    </row>
    <row r="38" spans="4:4">
      <c r="D38" s="2" t="s">
        <v>65</v>
      </c>
    </row>
    <row r="39" spans="4:4">
      <c r="D39" s="2" t="s">
        <v>66</v>
      </c>
    </row>
    <row r="40" spans="4:4">
      <c r="D40" s="2" t="s">
        <v>67</v>
      </c>
    </row>
    <row r="41" spans="4:4">
      <c r="D41" s="2" t="s">
        <v>68</v>
      </c>
    </row>
    <row r="42" spans="4:4">
      <c r="D42" s="2" t="s">
        <v>69</v>
      </c>
    </row>
    <row r="43" spans="4:4">
      <c r="D43" s="2" t="s">
        <v>70</v>
      </c>
    </row>
    <row r="44" spans="4:4">
      <c r="D44" s="2" t="s">
        <v>71</v>
      </c>
    </row>
    <row r="45" spans="4:4">
      <c r="D45" s="2" t="s">
        <v>72</v>
      </c>
    </row>
    <row r="46" spans="4:4">
      <c r="D46" s="2" t="s">
        <v>73</v>
      </c>
    </row>
  </sheetData>
  <customSheetViews>
    <customSheetView guid="{97BE1BFE-B01B-497D-A660-685D4025E6AD}" state="hidden">
      <selection activeCell="A12" sqref="A12"/>
      <pageMargins left="0.7" right="0.7" top="0.75" bottom="0.75" header="0.3" footer="0.3"/>
    </customSheetView>
  </customSheetView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CLASSIFICATIONDATETIME%">07:07 24/02/2021</XMLData>
</file>

<file path=customXml/item2.xml><?xml version="1.0" encoding="utf-8"?>
<XMLData TextToDisplay="%DOCUMENTGUID%">{00000000-0000-0000-0000-000000000000}</XMLData>
</file>

<file path=customXml/item3.xml><?xml version="1.0" encoding="utf-8"?>
<XMLData TextToDisplay="RightsWATCHMark">4|TCMB-ISO-DG|{00000000-0000-0000-0000-000000000000}</XMLData>
</file>

<file path=customXml/item4.xml><?xml version="1.0" encoding="utf-8"?>
<XMLData TextToDisplay="%EMAILADDRESS%">Murat.Topkaya@tcmb.gov.tr</XMLData>
</file>

<file path=customXml/item5.xml><?xml version="1.0" encoding="utf-8"?>
<XMLData TextToDisplay="%USERNAME%">ivemtpe</XMLData>
</file>

<file path=customXml/item6.xml><?xml version="1.0" encoding="utf-8"?>
<XMLData TextToDisplay="%HOSTNAME%">vyomtnb.tcmb.gov.tr</XMLData>
</file>

<file path=customXml/itemProps1.xml><?xml version="1.0" encoding="utf-8"?>
<ds:datastoreItem xmlns:ds="http://schemas.openxmlformats.org/officeDocument/2006/customXml" ds:itemID="{3AC2A2A3-7665-49CF-BC8A-D9C80A4C02C4}">
  <ds:schemaRefs/>
</ds:datastoreItem>
</file>

<file path=customXml/itemProps2.xml><?xml version="1.0" encoding="utf-8"?>
<ds:datastoreItem xmlns:ds="http://schemas.openxmlformats.org/officeDocument/2006/customXml" ds:itemID="{D6AA1E78-FEDE-4B12-8AAB-055D2A8AAE50}">
  <ds:schemaRefs/>
</ds:datastoreItem>
</file>

<file path=customXml/itemProps3.xml><?xml version="1.0" encoding="utf-8"?>
<ds:datastoreItem xmlns:ds="http://schemas.openxmlformats.org/officeDocument/2006/customXml" ds:itemID="{B73F8F31-B388-4FF8-9A79-26448B176036}">
  <ds:schemaRefs/>
</ds:datastoreItem>
</file>

<file path=customXml/itemProps4.xml><?xml version="1.0" encoding="utf-8"?>
<ds:datastoreItem xmlns:ds="http://schemas.openxmlformats.org/officeDocument/2006/customXml" ds:itemID="{C11EFA9D-7701-493A-B03A-09C1EFD207AD}">
  <ds:schemaRefs/>
</ds:datastoreItem>
</file>

<file path=customXml/itemProps5.xml><?xml version="1.0" encoding="utf-8"?>
<ds:datastoreItem xmlns:ds="http://schemas.openxmlformats.org/officeDocument/2006/customXml" ds:itemID="{008C8343-72EE-43E9-9CE7-9029DF400C6C}">
  <ds:schemaRefs/>
</ds:datastoreItem>
</file>

<file path=customXml/itemProps6.xml><?xml version="1.0" encoding="utf-8"?>
<ds:datastoreItem xmlns:ds="http://schemas.openxmlformats.org/officeDocument/2006/customXml" ds:itemID="{C8B8A2CE-CC0D-4F1C-9E5A-AD90158F7A4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AÇIKLAMA</vt:lpstr>
      <vt:lpstr>FORM</vt:lpstr>
      <vt:lpstr>HESAP AÇIKLAMALARI</vt:lpstr>
      <vt:lpstr>Kontrol</vt:lpstr>
      <vt:lpstr>Aylar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Burcu Zühal İman Er</dc:creator>
  <cp:lastModifiedBy>Lenovo</cp:lastModifiedBy>
  <cp:lastPrinted>2017-04-06T07:30:11Z</cp:lastPrinted>
  <dcterms:created xsi:type="dcterms:W3CDTF">2017-04-05T10:41:58Z</dcterms:created>
  <dcterms:modified xsi:type="dcterms:W3CDTF">2023-04-10T08:16:05Z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y fmtid="{D5CDD505-2E9C-101B-9397-08002B2CF9AE}" pid="3" name="RightsWATCHMark">
    <vt:lpwstr>4|TCMB-ISO-DG|{00000000-0000-0000-0000-000000000000}</vt:lpwstr>
  </property>
  <property fmtid="{D5CDD505-2E9C-101B-9397-08002B2CF9AE}" pid="4" name="VeriketClassification">
    <vt:lpwstr>FCA16667-98CE-44CD-B8EF-FE69F63F5112</vt:lpwstr>
  </property>
  <property fmtid="{D5CDD505-2E9C-101B-9397-08002B2CF9AE}" pid="5" name="DetectedPolicyPropertyName">
    <vt:lpwstr>a8b79957-7998-4932-95cd-f3d12c7dd257</vt:lpwstr>
  </property>
  <property fmtid="{D5CDD505-2E9C-101B-9397-08002B2CF9AE}" pid="6" name="DetectedKeywordsPropertyName">
    <vt:lpwstr>Bilanço</vt:lpwstr>
  </property>
  <property fmtid="{D5CDD505-2E9C-101B-9397-08002B2CF9AE}" pid="7" name="Excel_AddedWatermark_PropertyName">
    <vt:lpwstr/>
  </property>
</Properties>
</file>